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agosto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Temporales!$A$1:$M$215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1" i="2" l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G191" i="2"/>
  <c r="H179" i="2"/>
  <c r="J179" i="2"/>
  <c r="H178" i="2"/>
  <c r="J178" i="2"/>
  <c r="H99" i="2"/>
  <c r="J99" i="2"/>
  <c r="H98" i="2"/>
  <c r="L98" i="2" s="1"/>
  <c r="M98" i="2" s="1"/>
  <c r="J98" i="2"/>
  <c r="H51" i="2"/>
  <c r="J51" i="2"/>
  <c r="H59" i="2"/>
  <c r="J59" i="2"/>
  <c r="J42" i="2"/>
  <c r="H42" i="2"/>
  <c r="L99" i="2" l="1"/>
  <c r="M99" i="2" s="1"/>
  <c r="L179" i="2"/>
  <c r="M179" i="2" s="1"/>
  <c r="L59" i="2"/>
  <c r="M59" i="2" s="1"/>
  <c r="L178" i="2"/>
  <c r="M178" i="2" s="1"/>
  <c r="L51" i="2"/>
  <c r="M51" i="2" s="1"/>
  <c r="L42" i="2"/>
  <c r="M42" i="2" s="1"/>
  <c r="J76" i="2" l="1"/>
  <c r="H76" i="2"/>
  <c r="H69" i="2"/>
  <c r="J69" i="2"/>
  <c r="L69" i="2" l="1"/>
  <c r="M69" i="2" s="1"/>
  <c r="L76" i="2"/>
  <c r="M76" i="2" s="1"/>
  <c r="J177" i="2"/>
  <c r="H177" i="2"/>
  <c r="J176" i="2"/>
  <c r="H176" i="2"/>
  <c r="H105" i="2"/>
  <c r="J105" i="2"/>
  <c r="J97" i="2"/>
  <c r="H97" i="2"/>
  <c r="J155" i="2"/>
  <c r="H155" i="2"/>
  <c r="L155" i="2" l="1"/>
  <c r="M155" i="2" s="1"/>
  <c r="L176" i="2"/>
  <c r="M176" i="2" s="1"/>
  <c r="L177" i="2"/>
  <c r="M177" i="2" s="1"/>
  <c r="L105" i="2"/>
  <c r="M105" i="2" s="1"/>
  <c r="L97" i="2"/>
  <c r="M97" i="2" s="1"/>
  <c r="J75" i="2"/>
  <c r="H75" i="2"/>
  <c r="L75" i="2" l="1"/>
  <c r="M75" i="2" s="1"/>
  <c r="H68" i="2"/>
  <c r="J68" i="2"/>
  <c r="J175" i="2"/>
  <c r="H175" i="2"/>
  <c r="L68" i="2" l="1"/>
  <c r="M68" i="2" s="1"/>
  <c r="L175" i="2"/>
  <c r="M175" i="2" s="1"/>
  <c r="J174" i="2"/>
  <c r="H174" i="2"/>
  <c r="J173" i="2"/>
  <c r="H173" i="2"/>
  <c r="J41" i="2"/>
  <c r="H41" i="2"/>
  <c r="H40" i="2"/>
  <c r="J40" i="2"/>
  <c r="H32" i="2"/>
  <c r="J32" i="2"/>
  <c r="L32" i="2" l="1"/>
  <c r="M32" i="2" s="1"/>
  <c r="L174" i="2"/>
  <c r="M174" i="2" s="1"/>
  <c r="L40" i="2"/>
  <c r="M40" i="2" s="1"/>
  <c r="L41" i="2"/>
  <c r="M41" i="2" s="1"/>
  <c r="L173" i="2"/>
  <c r="M173" i="2" s="1"/>
  <c r="E196" i="2" l="1"/>
  <c r="J83" i="2" l="1"/>
  <c r="H83" i="2"/>
  <c r="H17" i="2"/>
  <c r="J17" i="2"/>
  <c r="L83" i="2" l="1"/>
  <c r="M83" i="2" s="1"/>
  <c r="L17" i="2"/>
  <c r="M17" i="2" s="1"/>
  <c r="J168" i="2"/>
  <c r="J108" i="2" l="1"/>
  <c r="J190" i="2"/>
  <c r="J189" i="2"/>
  <c r="J188" i="2"/>
  <c r="J187" i="2"/>
  <c r="J185" i="2"/>
  <c r="J184" i="2"/>
  <c r="J183" i="2"/>
  <c r="J182" i="2"/>
  <c r="J181" i="2"/>
  <c r="J180" i="2"/>
  <c r="J172" i="2"/>
  <c r="J171" i="2"/>
  <c r="J170" i="2"/>
  <c r="J169" i="2"/>
  <c r="J167" i="2"/>
  <c r="J166" i="2"/>
  <c r="J165" i="2"/>
  <c r="J164" i="2"/>
  <c r="J163" i="2"/>
  <c r="J162" i="2"/>
  <c r="J161" i="2"/>
  <c r="J160" i="2"/>
  <c r="J159" i="2"/>
  <c r="J186" i="2"/>
  <c r="J158" i="2"/>
  <c r="J157" i="2"/>
  <c r="J156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04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3" i="2"/>
  <c r="J102" i="2"/>
  <c r="J101" i="2"/>
  <c r="J100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107" i="2"/>
  <c r="J80" i="2"/>
  <c r="J79" i="2"/>
  <c r="J78" i="2"/>
  <c r="J77" i="2"/>
  <c r="J74" i="2"/>
  <c r="J73" i="2"/>
  <c r="J72" i="2"/>
  <c r="J71" i="2"/>
  <c r="J70" i="2"/>
  <c r="J67" i="2"/>
  <c r="J66" i="2"/>
  <c r="J65" i="2"/>
  <c r="J64" i="2"/>
  <c r="J63" i="2"/>
  <c r="J62" i="2"/>
  <c r="J61" i="2"/>
  <c r="J60" i="2"/>
  <c r="J58" i="2"/>
  <c r="J57" i="2"/>
  <c r="J56" i="2"/>
  <c r="J55" i="2"/>
  <c r="J54" i="2"/>
  <c r="J53" i="2"/>
  <c r="J52" i="2"/>
  <c r="J36" i="2"/>
  <c r="J50" i="2"/>
  <c r="J49" i="2"/>
  <c r="J48" i="2"/>
  <c r="J47" i="2"/>
  <c r="J46" i="2"/>
  <c r="J45" i="2"/>
  <c r="J44" i="2"/>
  <c r="J43" i="2"/>
  <c r="J39" i="2"/>
  <c r="J38" i="2"/>
  <c r="J37" i="2"/>
  <c r="J35" i="2"/>
  <c r="J106" i="2"/>
  <c r="J34" i="2"/>
  <c r="J82" i="2"/>
  <c r="J81" i="2"/>
  <c r="J33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14" i="2"/>
  <c r="J13" i="2"/>
  <c r="H108" i="2"/>
  <c r="H190" i="2"/>
  <c r="H189" i="2"/>
  <c r="H188" i="2"/>
  <c r="H187" i="2"/>
  <c r="H185" i="2"/>
  <c r="H184" i="2"/>
  <c r="H183" i="2"/>
  <c r="H182" i="2"/>
  <c r="H181" i="2"/>
  <c r="H180" i="2"/>
  <c r="H172" i="2"/>
  <c r="H171" i="2"/>
  <c r="H170" i="2"/>
  <c r="H169" i="2"/>
  <c r="H168" i="2"/>
  <c r="L168" i="2" s="1"/>
  <c r="M168" i="2" s="1"/>
  <c r="H167" i="2"/>
  <c r="H166" i="2"/>
  <c r="H165" i="2"/>
  <c r="H164" i="2"/>
  <c r="H163" i="2"/>
  <c r="H162" i="2"/>
  <c r="H161" i="2"/>
  <c r="H160" i="2"/>
  <c r="H159" i="2"/>
  <c r="H186" i="2"/>
  <c r="H158" i="2"/>
  <c r="H157" i="2"/>
  <c r="H156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04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3" i="2"/>
  <c r="H102" i="2"/>
  <c r="H101" i="2"/>
  <c r="H100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107" i="2"/>
  <c r="H80" i="2"/>
  <c r="H79" i="2"/>
  <c r="H78" i="2"/>
  <c r="H77" i="2"/>
  <c r="H74" i="2"/>
  <c r="H73" i="2"/>
  <c r="H72" i="2"/>
  <c r="H71" i="2"/>
  <c r="H70" i="2"/>
  <c r="H67" i="2"/>
  <c r="H66" i="2"/>
  <c r="H65" i="2"/>
  <c r="H64" i="2"/>
  <c r="H63" i="2"/>
  <c r="H62" i="2"/>
  <c r="H61" i="2"/>
  <c r="H60" i="2"/>
  <c r="H58" i="2"/>
  <c r="H57" i="2"/>
  <c r="H56" i="2"/>
  <c r="H55" i="2"/>
  <c r="H54" i="2"/>
  <c r="H53" i="2"/>
  <c r="H52" i="2"/>
  <c r="H36" i="2"/>
  <c r="H50" i="2"/>
  <c r="H49" i="2"/>
  <c r="H48" i="2"/>
  <c r="H47" i="2"/>
  <c r="H46" i="2"/>
  <c r="H45" i="2"/>
  <c r="H44" i="2"/>
  <c r="H43" i="2"/>
  <c r="H39" i="2"/>
  <c r="H38" i="2"/>
  <c r="H37" i="2"/>
  <c r="H35" i="2"/>
  <c r="H106" i="2"/>
  <c r="H34" i="2"/>
  <c r="H82" i="2"/>
  <c r="H81" i="2"/>
  <c r="H33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L18" i="2" l="1"/>
  <c r="L22" i="2"/>
  <c r="M22" i="2" s="1"/>
  <c r="L30" i="2"/>
  <c r="L82" i="2"/>
  <c r="M82" i="2" s="1"/>
  <c r="L43" i="2"/>
  <c r="L47" i="2"/>
  <c r="M47" i="2" s="1"/>
  <c r="L55" i="2"/>
  <c r="L60" i="2"/>
  <c r="L71" i="2"/>
  <c r="L80" i="2"/>
  <c r="M80" i="2" s="1"/>
  <c r="L86" i="2"/>
  <c r="M86" i="2" s="1"/>
  <c r="L94" i="2"/>
  <c r="M94" i="2" s="1"/>
  <c r="L100" i="2"/>
  <c r="L14" i="2"/>
  <c r="M14" i="2" s="1"/>
  <c r="L19" i="2"/>
  <c r="L27" i="2"/>
  <c r="M27" i="2" s="1"/>
  <c r="L34" i="2"/>
  <c r="M34" i="2" s="1"/>
  <c r="L44" i="2"/>
  <c r="M44" i="2" s="1"/>
  <c r="L52" i="2"/>
  <c r="M52" i="2" s="1"/>
  <c r="L56" i="2"/>
  <c r="L61" i="2"/>
  <c r="M61" i="2" s="1"/>
  <c r="L63" i="2"/>
  <c r="L66" i="2"/>
  <c r="M66" i="2" s="1"/>
  <c r="L77" i="2"/>
  <c r="L87" i="2"/>
  <c r="M87" i="2" s="1"/>
  <c r="L91" i="2"/>
  <c r="M91" i="2" s="1"/>
  <c r="L101" i="2"/>
  <c r="M101" i="2" s="1"/>
  <c r="L144" i="2"/>
  <c r="M144" i="2" s="1"/>
  <c r="L148" i="2"/>
  <c r="M148" i="2" s="1"/>
  <c r="L151" i="2"/>
  <c r="M151" i="2" s="1"/>
  <c r="L186" i="2"/>
  <c r="M186" i="2" s="1"/>
  <c r="L162" i="2"/>
  <c r="M162" i="2" s="1"/>
  <c r="L166" i="2"/>
  <c r="M166" i="2" s="1"/>
  <c r="L190" i="2"/>
  <c r="M190" i="2" s="1"/>
  <c r="L171" i="2"/>
  <c r="M171" i="2" s="1"/>
  <c r="L182" i="2"/>
  <c r="M182" i="2" s="1"/>
  <c r="L187" i="2"/>
  <c r="L108" i="2"/>
  <c r="M108" i="2" s="1"/>
  <c r="L13" i="2"/>
  <c r="M13" i="2" s="1"/>
  <c r="L26" i="2"/>
  <c r="M26" i="2" s="1"/>
  <c r="L37" i="2"/>
  <c r="M37" i="2" s="1"/>
  <c r="L36" i="2"/>
  <c r="L65" i="2"/>
  <c r="M65" i="2" s="1"/>
  <c r="L90" i="2"/>
  <c r="M90" i="2" s="1"/>
  <c r="L20" i="2"/>
  <c r="M20" i="2" s="1"/>
  <c r="L24" i="2"/>
  <c r="M24" i="2" s="1"/>
  <c r="L33" i="2"/>
  <c r="L106" i="2"/>
  <c r="M106" i="2" s="1"/>
  <c r="L45" i="2"/>
  <c r="M45" i="2" s="1"/>
  <c r="L49" i="2"/>
  <c r="M49" i="2" s="1"/>
  <c r="L53" i="2"/>
  <c r="M53" i="2" s="1"/>
  <c r="L57" i="2"/>
  <c r="L67" i="2"/>
  <c r="M67" i="2" s="1"/>
  <c r="L73" i="2"/>
  <c r="M73" i="2" s="1"/>
  <c r="L78" i="2"/>
  <c r="L84" i="2"/>
  <c r="M84" i="2" s="1"/>
  <c r="L88" i="2"/>
  <c r="M88" i="2" s="1"/>
  <c r="L92" i="2"/>
  <c r="M92" i="2" s="1"/>
  <c r="L95" i="2"/>
  <c r="M95" i="2" s="1"/>
  <c r="L16" i="2"/>
  <c r="M16" i="2" s="1"/>
  <c r="L25" i="2"/>
  <c r="M25" i="2" s="1"/>
  <c r="L81" i="2"/>
  <c r="M81" i="2" s="1"/>
  <c r="L46" i="2"/>
  <c r="M46" i="2" s="1"/>
  <c r="L54" i="2"/>
  <c r="M54" i="2" s="1"/>
  <c r="L58" i="2"/>
  <c r="L62" i="2"/>
  <c r="M62" i="2" s="1"/>
  <c r="L70" i="2"/>
  <c r="L79" i="2"/>
  <c r="M79" i="2" s="1"/>
  <c r="L89" i="2"/>
  <c r="M89" i="2" s="1"/>
  <c r="L93" i="2"/>
  <c r="M93" i="2" s="1"/>
  <c r="L96" i="2"/>
  <c r="M96" i="2" s="1"/>
  <c r="L103" i="2"/>
  <c r="M103" i="2" s="1"/>
  <c r="L28" i="2"/>
  <c r="M28" i="2" s="1"/>
  <c r="L64" i="2"/>
  <c r="M64" i="2" s="1"/>
  <c r="L188" i="2"/>
  <c r="M188" i="2" s="1"/>
  <c r="L23" i="2"/>
  <c r="M23" i="2" s="1"/>
  <c r="L31" i="2"/>
  <c r="M31" i="2" s="1"/>
  <c r="L38" i="2"/>
  <c r="M38" i="2" s="1"/>
  <c r="L48" i="2"/>
  <c r="M48" i="2" s="1"/>
  <c r="L72" i="2"/>
  <c r="M72" i="2" s="1"/>
  <c r="L107" i="2"/>
  <c r="M107" i="2" s="1"/>
  <c r="L180" i="2"/>
  <c r="M180" i="2" s="1"/>
  <c r="L189" i="2"/>
  <c r="M189" i="2" s="1"/>
  <c r="L21" i="2"/>
  <c r="M21" i="2" s="1"/>
  <c r="L29" i="2"/>
  <c r="M29" i="2" s="1"/>
  <c r="L35" i="2"/>
  <c r="M35" i="2" s="1"/>
  <c r="L39" i="2"/>
  <c r="M39" i="2" s="1"/>
  <c r="L50" i="2"/>
  <c r="M50" i="2" s="1"/>
  <c r="L74" i="2"/>
  <c r="M74" i="2" s="1"/>
  <c r="L85" i="2"/>
  <c r="M85" i="2" s="1"/>
  <c r="L15" i="2"/>
  <c r="M15" i="2" s="1"/>
  <c r="L172" i="2"/>
  <c r="M172" i="2" s="1"/>
  <c r="L181" i="2"/>
  <c r="M181" i="2" s="1"/>
  <c r="L149" i="2"/>
  <c r="M149" i="2" s="1"/>
  <c r="L156" i="2"/>
  <c r="M156" i="2" s="1"/>
  <c r="L163" i="2"/>
  <c r="M163" i="2" s="1"/>
  <c r="E204" i="2"/>
  <c r="L143" i="2"/>
  <c r="M143" i="2" s="1"/>
  <c r="L150" i="2"/>
  <c r="M150" i="2" s="1"/>
  <c r="L158" i="2"/>
  <c r="M158" i="2" s="1"/>
  <c r="L165" i="2"/>
  <c r="M165" i="2" s="1"/>
  <c r="L183" i="2"/>
  <c r="M183" i="2" s="1"/>
  <c r="L145" i="2"/>
  <c r="M145" i="2" s="1"/>
  <c r="L152" i="2"/>
  <c r="M152" i="2" s="1"/>
  <c r="L159" i="2"/>
  <c r="M159" i="2" s="1"/>
  <c r="L167" i="2"/>
  <c r="M167" i="2" s="1"/>
  <c r="L146" i="2"/>
  <c r="M146" i="2" s="1"/>
  <c r="L153" i="2"/>
  <c r="M153" i="2" s="1"/>
  <c r="L160" i="2"/>
  <c r="M160" i="2" s="1"/>
  <c r="L169" i="2"/>
  <c r="M169" i="2" s="1"/>
  <c r="L184" i="2"/>
  <c r="M184" i="2" s="1"/>
  <c r="L170" i="2"/>
  <c r="M170" i="2" s="1"/>
  <c r="L185" i="2"/>
  <c r="M185" i="2" s="1"/>
  <c r="L102" i="2"/>
  <c r="M102" i="2" s="1"/>
  <c r="L142" i="2"/>
  <c r="M142" i="2" s="1"/>
  <c r="L157" i="2"/>
  <c r="M157" i="2" s="1"/>
  <c r="L164" i="2"/>
  <c r="M164" i="2" s="1"/>
  <c r="M30" i="2"/>
  <c r="L147" i="2"/>
  <c r="M147" i="2" s="1"/>
  <c r="L154" i="2"/>
  <c r="M154" i="2" s="1"/>
  <c r="L161" i="2"/>
  <c r="M16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J12" i="2" l="1"/>
  <c r="H12" i="2"/>
  <c r="J11" i="2"/>
  <c r="H11" i="2"/>
  <c r="L11" i="2" s="1"/>
  <c r="J10" i="2"/>
  <c r="H10" i="2"/>
  <c r="J9" i="2"/>
  <c r="H9" i="2"/>
  <c r="L9" i="2" l="1"/>
  <c r="E195" i="2"/>
  <c r="E199" i="2"/>
  <c r="L10" i="2"/>
  <c r="L12" i="2"/>
  <c r="M12" i="2" s="1"/>
  <c r="L120" i="2"/>
  <c r="M120" i="2" s="1"/>
  <c r="L134" i="2"/>
  <c r="M134" i="2" s="1"/>
  <c r="M18" i="2"/>
  <c r="M19" i="2"/>
  <c r="L135" i="2"/>
  <c r="M135" i="2" s="1"/>
  <c r="L121" i="2"/>
  <c r="M121" i="2" s="1"/>
  <c r="M36" i="2"/>
  <c r="L125" i="2"/>
  <c r="M125" i="2" s="1"/>
  <c r="L138" i="2"/>
  <c r="M138" i="2" s="1"/>
  <c r="M55" i="2"/>
  <c r="L124" i="2"/>
  <c r="M124" i="2" s="1"/>
  <c r="L110" i="2"/>
  <c r="M110" i="2" s="1"/>
  <c r="L137" i="2"/>
  <c r="M137" i="2" s="1"/>
  <c r="M11" i="2"/>
  <c r="M56" i="2"/>
  <c r="M58" i="2"/>
  <c r="M70" i="2"/>
  <c r="M77" i="2"/>
  <c r="L112" i="2"/>
  <c r="M112" i="2" s="1"/>
  <c r="L114" i="2"/>
  <c r="M114" i="2" s="1"/>
  <c r="L118" i="2"/>
  <c r="M118" i="2" s="1"/>
  <c r="L126" i="2"/>
  <c r="M126" i="2" s="1"/>
  <c r="L128" i="2"/>
  <c r="M128" i="2" s="1"/>
  <c r="L131" i="2"/>
  <c r="M131" i="2" s="1"/>
  <c r="L133" i="2"/>
  <c r="M133" i="2" s="1"/>
  <c r="L140" i="2"/>
  <c r="M140" i="2" s="1"/>
  <c r="M57" i="2"/>
  <c r="M60" i="2"/>
  <c r="M71" i="2"/>
  <c r="M78" i="2"/>
  <c r="L111" i="2"/>
  <c r="M111" i="2" s="1"/>
  <c r="L113" i="2"/>
  <c r="M113" i="2" s="1"/>
  <c r="L117" i="2"/>
  <c r="M117" i="2" s="1"/>
  <c r="L119" i="2"/>
  <c r="M119" i="2" s="1"/>
  <c r="L127" i="2"/>
  <c r="M127" i="2" s="1"/>
  <c r="L129" i="2"/>
  <c r="M129" i="2" s="1"/>
  <c r="L132" i="2"/>
  <c r="M132" i="2" s="1"/>
  <c r="L139" i="2"/>
  <c r="M139" i="2" s="1"/>
  <c r="L141" i="2"/>
  <c r="M141" i="2" s="1"/>
  <c r="M33" i="2"/>
  <c r="M63" i="2"/>
  <c r="L116" i="2"/>
  <c r="M116" i="2" s="1"/>
  <c r="L122" i="2"/>
  <c r="M122" i="2" s="1"/>
  <c r="L104" i="2"/>
  <c r="M104" i="2" s="1"/>
  <c r="M43" i="2"/>
  <c r="L109" i="2"/>
  <c r="M109" i="2" s="1"/>
  <c r="L115" i="2"/>
  <c r="M115" i="2" s="1"/>
  <c r="L123" i="2"/>
  <c r="M123" i="2" s="1"/>
  <c r="L130" i="2"/>
  <c r="M130" i="2" s="1"/>
  <c r="L136" i="2"/>
  <c r="M136" i="2" s="1"/>
  <c r="M10" i="2" l="1"/>
  <c r="M191" i="2"/>
  <c r="E205" i="2" s="1"/>
  <c r="M100" i="2"/>
  <c r="M187" i="2"/>
  <c r="M9" i="2"/>
</calcChain>
</file>

<file path=xl/sharedStrings.xml><?xml version="1.0" encoding="utf-8"?>
<sst xmlns="http://schemas.openxmlformats.org/spreadsheetml/2006/main" count="940" uniqueCount="353">
  <si>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</si>
  <si>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</si>
  <si>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</si>
  <si>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</si>
  <si>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</si>
  <si>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</si>
  <si>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</si>
  <si>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</si>
  <si>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</si>
  <si>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</si>
  <si>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</si>
  <si>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</si>
  <si>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</si>
  <si>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</si>
  <si>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</si>
  <si>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</si>
  <si>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</si>
  <si>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</si>
  <si>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</si>
  <si>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</si>
  <si>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</si>
  <si>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</si>
  <si>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</si>
  <si>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</si>
  <si>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</si>
  <si>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</si>
  <si>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</si>
  <si>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</si>
  <si>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</si>
  <si>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Edwin Manuel Perez Cuesta</t>
  </si>
  <si>
    <t>Responsable Acceso a la Información</t>
  </si>
  <si>
    <t>Luis Manuel Pucheu Cordero</t>
  </si>
  <si>
    <t>Francisco Javier Paredes</t>
  </si>
  <si>
    <t>Abogado</t>
  </si>
  <si>
    <t>Inosencio Martinez Angomas</t>
  </si>
  <si>
    <t>Belkis Altagracia Aquino Reyes</t>
  </si>
  <si>
    <t>Departamento Recursos Humanos</t>
  </si>
  <si>
    <t>Encargada De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</si>
  <si>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</si>
  <si>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</si>
  <si>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</si>
  <si>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</si>
  <si>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</si>
  <si>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</si>
  <si>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</si>
  <si>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</si>
  <si>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</si>
  <si>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</si>
  <si>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</si>
  <si>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</si>
  <si>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</si>
  <si>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</si>
  <si>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</si>
  <si>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</si>
  <si>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</si>
  <si>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</si>
  <si>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</si>
  <si>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Leonel Antonio Feliz Beltres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</si>
  <si>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</si>
  <si>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</si>
  <si>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</si>
  <si>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</si>
  <si>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</si>
  <si>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</si>
  <si>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</si>
  <si>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</si>
  <si>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</si>
  <si>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</si>
  <si>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</si>
  <si>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</si>
  <si>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</si>
  <si>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</si>
  <si>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</si>
  <si>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</si>
  <si>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</si>
  <si>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</si>
  <si>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</si>
  <si>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</si>
  <si>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</si>
  <si>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</si>
  <si>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</si>
  <si>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</si>
  <si>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</si>
  <si>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</si>
  <si>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</si>
  <si>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</si>
  <si>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</si>
  <si>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</si>
  <si>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</si>
  <si>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</si>
  <si>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</si>
  <si>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</si>
  <si>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</si>
  <si>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</si>
  <si>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Corporan Lebron Quevedo</t>
  </si>
  <si>
    <t>Delegado Provincial San Juan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</si>
  <si>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</si>
  <si>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</si>
  <si>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</si>
  <si>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</si>
  <si>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</si>
  <si>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</si>
  <si>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</si>
  <si>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</si>
  <si>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</si>
  <si>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</si>
  <si>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</si>
  <si>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</si>
  <si>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</si>
  <si>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</si>
  <si>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</si>
  <si>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</si>
  <si>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</si>
  <si>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</si>
  <si>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</si>
  <si>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Yambul Rincon Ubiera</t>
  </si>
  <si>
    <t>Oficial Delegación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</si>
  <si>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</si>
  <si>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</si>
  <si>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</si>
  <si>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</si>
  <si>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</si>
  <si>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</si>
  <si>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</si>
  <si>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</si>
  <si>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</si>
  <si>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</si>
  <si>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</si>
  <si>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</si>
  <si>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</si>
  <si>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</si>
  <si>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</si>
  <si>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</si>
  <si>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</si>
  <si>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</si>
  <si>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</si>
  <si>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</si>
  <si>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Yocaira Pérez Beltré</t>
  </si>
  <si>
    <t>Ysidro Castillo Jimenez</t>
  </si>
  <si>
    <t>Domingo Antonio Angeles Cruz</t>
  </si>
  <si>
    <t>Asesor Dirección General</t>
  </si>
  <si>
    <t>Facilitadora Actividades Protocolar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</si>
  <si>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</si>
  <si>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</si>
  <si>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</si>
  <si>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</si>
  <si>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</si>
  <si>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Alba Marina Fabian Paulino</t>
  </si>
  <si>
    <t>Analista Recursos Humanos</t>
  </si>
  <si>
    <t>Tecnico de Recursos Humanos</t>
  </si>
  <si>
    <t>Alexis Lucia Puello</t>
  </si>
  <si>
    <t>Ricardo Antonio Gonzalez Mendez</t>
  </si>
  <si>
    <t>Cristopher Moscoso Florencio</t>
  </si>
  <si>
    <t>Armando Veras Polanco</t>
  </si>
  <si>
    <t>Matilde Rodriguez Almonte</t>
  </si>
  <si>
    <t>Irela Katiana Davila Lopez</t>
  </si>
  <si>
    <t>Bianny Vanessa Nuñez Sanchez</t>
  </si>
  <si>
    <t>Periodista</t>
  </si>
  <si>
    <t>Camarografo</t>
  </si>
  <si>
    <t xml:space="preserve">Disenador Grafico </t>
  </si>
  <si>
    <t>Analista de Datos</t>
  </si>
  <si>
    <t>Departamento de Comunicaciones</t>
  </si>
  <si>
    <t>Jennifer Gomez Acosta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</si>
  <si>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</si>
  <si>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</si>
  <si>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</si>
  <si>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</si>
  <si>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</si>
  <si>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Raymundo Rodriguez Javier</t>
  </si>
  <si>
    <t>Edgar Sanchez Sosa</t>
  </si>
  <si>
    <t>Anais Garcia Ledesma</t>
  </si>
  <si>
    <t>Director de Planificación y Desarrollo</t>
  </si>
  <si>
    <t>Departamento de Formulación, Monitoreo y Evaluación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</si>
  <si>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</si>
  <si>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</si>
  <si>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</si>
  <si>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</si>
  <si>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</si>
  <si>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</si>
  <si>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</si>
  <si>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</si>
  <si>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</si>
  <si>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Patricia Rodriguez Segura</t>
  </si>
  <si>
    <t>Encagado (a) División de Compras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</si>
  <si>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</si>
  <si>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</si>
  <si>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</si>
  <si>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</si>
  <si>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</si>
  <si>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</si>
  <si>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</si>
  <si>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</si>
  <si>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</si>
  <si>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Josias Enmanuel Riveron Vargas</t>
  </si>
  <si>
    <t>Director de Tecnología</t>
  </si>
  <si>
    <t>Yossimir Daniel Taveras Pepín</t>
  </si>
  <si>
    <t>Osvaldo Cuevas Saldaña</t>
  </si>
  <si>
    <t>Esmeralda Remigio Franco</t>
  </si>
  <si>
    <t>Esther Vargas Solano</t>
  </si>
  <si>
    <t>Programador de computadoras</t>
  </si>
  <si>
    <t>Administradora de pagina Web</t>
  </si>
  <si>
    <t>Administradora de Redes Sociales</t>
  </si>
  <si>
    <t>Carlos Gabriel Pérez Pérez</t>
  </si>
  <si>
    <t>Luis Daniel Pérez Guaba</t>
  </si>
  <si>
    <t>Mariano Alberto Ramirez Hilario</t>
  </si>
  <si>
    <t>Soporte Tecnico</t>
  </si>
  <si>
    <t>Zoila América Turbi González</t>
  </si>
  <si>
    <t>Yudelys Altagracia Pujols Guerrero</t>
  </si>
  <si>
    <t>Milagros Antonia Reynoso Polanco</t>
  </si>
  <si>
    <t>Santo Ricardo Aquino Salvador</t>
  </si>
  <si>
    <t>Agueda Consuegra Acevedo</t>
  </si>
  <si>
    <t>Anyelin Mayret De la Rosa Villafaña</t>
  </si>
  <si>
    <t>Densy Gomez Espinal</t>
  </si>
  <si>
    <t>Franchesca Morales Fabian</t>
  </si>
  <si>
    <t>Irvin Guzmán</t>
  </si>
  <si>
    <t>Jennifer Ramirez Montero</t>
  </si>
  <si>
    <t>Jhon Andy Polanco Delgado</t>
  </si>
  <si>
    <t xml:space="preserve">Leandro Alexis Cisnero Germosén </t>
  </si>
  <si>
    <t>Luis Eduardo Tejeda Garcia</t>
  </si>
  <si>
    <t>Melissa Maria Moreta Peralta</t>
  </si>
  <si>
    <t>Raydel Daniel Guzman Tavarez</t>
  </si>
  <si>
    <t>Omar Alexander Peña Rosario</t>
  </si>
  <si>
    <t xml:space="preserve">Directora de Operaciones </t>
  </si>
  <si>
    <t>Secretaria Ejecutiva</t>
  </si>
  <si>
    <t>John Smith Ozuna</t>
  </si>
  <si>
    <t>Rosanna Moreno Adon</t>
  </si>
  <si>
    <t>Juana Evangelista Rosario Reyes</t>
  </si>
  <si>
    <t>Supervisora de Oficiales BTH</t>
  </si>
  <si>
    <t>Martires Aponte Javier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</si>
  <si>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</si>
  <si>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</si>
  <si>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</si>
  <si>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</si>
  <si>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</si>
  <si>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</si>
  <si>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</si>
  <si>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</si>
  <si>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</si>
  <si>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</si>
  <si>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</si>
  <si>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</si>
  <si>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</si>
  <si>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</si>
  <si>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</si>
  <si>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</si>
  <si>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</si>
  <si>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</si>
  <si>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</si>
  <si>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</si>
  <si>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</si>
  <si>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</si>
  <si>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</si>
  <si>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</si>
  <si>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Ysaias Corona Abreu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</si>
  <si>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</si>
  <si>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</si>
  <si>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</si>
  <si>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</si>
  <si>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</si>
  <si>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</si>
  <si>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</si>
  <si>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</si>
  <si>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</si>
  <si>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</si>
  <si>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</si>
  <si>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</si>
  <si>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</si>
  <si>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</si>
  <si>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</si>
  <si>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</si>
  <si>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</si>
  <si>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</si>
  <si>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</si>
  <si>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</si>
  <si>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</si>
  <si>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</si>
  <si>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</si>
  <si>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</si>
  <si>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</si>
  <si>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</si>
  <si>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</si>
  <si>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</si>
  <si>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</si>
  <si>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Alberto Antonio Serrano Rojas</t>
  </si>
  <si>
    <t>Fernando Edilio Gonzalez Perez</t>
  </si>
  <si>
    <t>Dahiana Elizabeth Guilbert Almanzar</t>
  </si>
  <si>
    <t>Ruddy Ariel Reyes Sanchez</t>
  </si>
  <si>
    <t>Vicmari Acosta Familia</t>
  </si>
  <si>
    <t>Analista Red Abastecimiento Social</t>
  </si>
  <si>
    <t xml:space="preserve">Analista Red Abastecimiento Social </t>
  </si>
  <si>
    <t xml:space="preserve">Encargado Dpto.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</si>
  <si>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</si>
  <si>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</si>
  <si>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</si>
  <si>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</si>
  <si>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</si>
  <si>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</si>
  <si>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Analista Formulacion, Monitoreo y Evaluacion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</si>
  <si>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</si>
  <si>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</si>
  <si>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</si>
  <si>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</si>
  <si>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</si>
  <si>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</si>
  <si>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</si>
  <si>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</si>
  <si>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</si>
  <si>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</si>
  <si>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</si>
  <si>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</si>
  <si>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</si>
  <si>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</si>
  <si>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</si>
  <si>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</si>
  <si>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</si>
  <si>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</si>
  <si>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Josefina Lissette Capellan Melendez</t>
  </si>
  <si>
    <t>Encargada Dpto. de Comunicaciones</t>
  </si>
  <si>
    <t>Annelis Yigliola Guzman Soto</t>
  </si>
  <si>
    <t>Solanyi Alcantara</t>
  </si>
  <si>
    <t>Analista de Planificacion</t>
  </si>
  <si>
    <t>Raul Alexander Gonzalez De Leon</t>
  </si>
  <si>
    <t>Brayan Oscar Sanchez</t>
  </si>
  <si>
    <t>Oficial Delegación</t>
  </si>
  <si>
    <t>Administrador Servicios TIC</t>
  </si>
  <si>
    <t>Instituto de Aux. y Vivienda (Seguro de vida)</t>
  </si>
  <si>
    <t>Maireni Rodriguez Garcia</t>
  </si>
  <si>
    <t>Junior Joel Rosario Rodriguez</t>
  </si>
  <si>
    <t xml:space="preserve">Domingo Guzman Mateo 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</si>
  <si>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</si>
  <si>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</si>
  <si>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</si>
  <si>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</si>
  <si>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</si>
  <si>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</si>
  <si>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</si>
  <si>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Wilson Raul Hilario Olmo</t>
  </si>
  <si>
    <t>Jeffrey Araujo Martinez</t>
  </si>
  <si>
    <t>CORRESPONDIENTE AL MES DE AGOSTO 2022</t>
  </si>
  <si>
    <t xml:space="preserve">Rosanna Margarita Mena Morel </t>
  </si>
  <si>
    <t>Analista de Procesos</t>
  </si>
  <si>
    <t>Katia Moises Sanchez</t>
  </si>
  <si>
    <t>Departamento Financiero</t>
  </si>
  <si>
    <t>Encargado Financiero</t>
  </si>
  <si>
    <t xml:space="preserve">Zolanlly Rijo Guerrero </t>
  </si>
  <si>
    <t>Tecnico de Compra</t>
  </si>
  <si>
    <t>Danilda del Pilar Caminero Contreras</t>
  </si>
  <si>
    <t>Stephanie Kamila Taveras Almonte</t>
  </si>
  <si>
    <t>Felix Manuel De Leon Santos</t>
  </si>
  <si>
    <t>Anllelisa Montero Carbajal</t>
  </si>
  <si>
    <t>Encargado Dpto.Operativos y Verificación de Comercios</t>
  </si>
  <si>
    <t>Encargado de Delegaciones</t>
  </si>
  <si>
    <t>Coordinadora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</si>
</sst>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182641</xdr:colOff>
      <xdr:row>0</xdr:row>
      <xdr:rowOff>0</xdr:rowOff>
    </xdr:from>
    <xdr:to>
      <xdr:col>4</xdr:col>
      <xdr:colOff>2615484</xdr:colOff>
      <xdr:row>4</xdr:row>
      <xdr:rowOff>59531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6816" y="0"/>
          <a:ext cx="243284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360892</xdr:colOff>
      <xdr:row>205</xdr:row>
      <xdr:rowOff>69851</xdr:rowOff>
    </xdr:from>
    <xdr:to>
      <xdr:col>4</xdr:col>
      <xdr:colOff>2078566</xdr:colOff>
      <xdr:row>216</xdr:row>
      <xdr:rowOff>33864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" y="38180434"/>
          <a:ext cx="7840133" cy="2175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zoomScaleNormal="100" zoomScaleSheetLayoutView="70" workbookViewId="0">
      <selection activeCell="E201" sqref="E201"/>
    </sheetView>
  </sheetViews>
  <sheetFormatPr baseColWidth="10" defaultColWidth="9.140625" defaultRowHeight="15.75" x14ac:dyDescent="0.25"/>
  <cols>
    <col min="1" max="1" width="9.140625" customWidth="1"/>
    <col min="2" max="2" width="33.85546875" customWidth="1"/>
    <col min="3" max="3" width="11" customWidth="1"/>
    <col min="4" max="4" width="47" bestFit="1" customWidth="1"/>
    <col min="5" max="5" width="45.5703125" style="18" bestFit="1" customWidth="1"/>
    <col min="6" max="6" width="10.5703125" style="18" bestFit="1" customWidth="1"/>
    <col min="7" max="7" width="14.140625" style="19" bestFit="1" customWidth="1"/>
    <col min="8" max="8" width="9.85546875" bestFit="1" customWidth="1"/>
    <col min="9" max="9" width="12.28515625" customWidth="1"/>
    <col min="10" max="10" width="9.85546875" bestFit="1" customWidth="1"/>
    <col min="11" max="11" width="11.7109375" bestFit="1" customWidth="1"/>
    <col min="12" max="12" width="13" bestFit="1" customWidth="1"/>
    <col min="13" max="13" width="15" bestFit="1" customWidth="1"/>
  </cols>
  <sheetData>
    <row r="1" spans="1:13" s="9" customFormat="1" x14ac:dyDescent="0.25">
      <c r="E1" s="10"/>
      <c r="F1" s="10"/>
      <c r="G1" s="11"/>
    </row>
    <row r="2" spans="1:13" s="9" customFormat="1" x14ac:dyDescent="0.25">
      <c r="E2" s="10"/>
      <c r="F2" s="10"/>
      <c r="G2" s="11"/>
    </row>
    <row r="3" spans="1:13" s="9" customFormat="1" x14ac:dyDescent="0.25">
      <c r="E3" s="10"/>
      <c r="F3" s="10"/>
      <c r="G3" s="11"/>
    </row>
    <row r="4" spans="1:13" s="9" customFormat="1" ht="27.75" customHeight="1" x14ac:dyDescent="0.25">
      <c r="E4" s="10"/>
      <c r="F4" s="10"/>
      <c r="G4" s="11"/>
    </row>
    <row r="5" spans="1:13" s="9" customFormat="1" ht="15" x14ac:dyDescent="0.25">
      <c r="A5" s="36" t="s">
        <v>315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s="9" customFormat="1" ht="16.5" customHeight="1" thickBot="1" x14ac:dyDescent="0.3">
      <c r="A6" s="36" t="s">
        <v>338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7.75" customHeight="1" x14ac:dyDescent="0.25">
      <c r="A7" s="39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</row>
    <row r="8" spans="1:13" ht="27.75" customHeight="1" x14ac:dyDescent="0.25">
      <c r="A8" s="40"/>
      <c r="B8" s="42"/>
      <c r="C8" s="42"/>
      <c r="D8" s="42"/>
      <c r="E8" s="42"/>
      <c r="F8" s="42"/>
      <c r="G8" s="35"/>
      <c r="H8" s="38"/>
      <c r="I8" s="38"/>
      <c r="J8" s="38"/>
      <c r="K8" s="38"/>
      <c r="L8" s="38"/>
      <c r="M8" s="38"/>
    </row>
    <row r="9" spans="1:13" ht="15" x14ac:dyDescent="0.25">
      <c r="A9" s="2">
        <v>1</v>
      </c>
      <c r="B9" s="12" t="s">
        <v>29</v>
      </c>
      <c r="C9" s="3" t="s">
        <v>15</v>
      </c>
      <c r="D9" s="14" t="s">
        <v>14</v>
      </c>
      <c r="E9" s="3" t="s">
        <v>30</v>
      </c>
      <c r="F9" s="13" t="s">
        <v>298</v>
      </c>
      <c r="G9" s="15">
        <v>50000</v>
      </c>
      <c r="H9" s="4">
        <f t="shared" ref="H9:H116" si="0">G9*2.87%</f>
        <v>1435</v>
      </c>
      <c r="I9" s="23">
        <v>1854</v>
      </c>
      <c r="J9" s="4">
        <f t="shared" ref="J9:J116" si="1">G9*3.04%</f>
        <v>1520</v>
      </c>
      <c r="K9" s="4">
        <v>25</v>
      </c>
      <c r="L9" s="4">
        <f t="shared" ref="L9:L67" si="2">SUM(H9:K9)</f>
        <v>4834</v>
      </c>
      <c r="M9" s="4">
        <f t="shared" ref="M9:M116" si="3">G9-L9</f>
        <v>45166</v>
      </c>
    </row>
    <row r="10" spans="1:13" ht="15" x14ac:dyDescent="0.25">
      <c r="A10" s="2">
        <f>A9+1</f>
        <v>2</v>
      </c>
      <c r="B10" s="12" t="s">
        <v>31</v>
      </c>
      <c r="C10" s="3" t="s">
        <v>15</v>
      </c>
      <c r="D10" s="14" t="s">
        <v>14</v>
      </c>
      <c r="E10" s="3" t="s">
        <v>16</v>
      </c>
      <c r="F10" s="13" t="s">
        <v>298</v>
      </c>
      <c r="G10" s="15">
        <v>50000</v>
      </c>
      <c r="H10" s="4">
        <f t="shared" si="0"/>
        <v>1435</v>
      </c>
      <c r="I10" s="23">
        <v>1854</v>
      </c>
      <c r="J10" s="4">
        <f t="shared" si="1"/>
        <v>1520</v>
      </c>
      <c r="K10" s="4">
        <v>25</v>
      </c>
      <c r="L10" s="4">
        <f t="shared" si="2"/>
        <v>4834</v>
      </c>
      <c r="M10" s="4">
        <f t="shared" si="3"/>
        <v>45166</v>
      </c>
    </row>
    <row r="11" spans="1:13" ht="15" x14ac:dyDescent="0.25">
      <c r="A11" s="2">
        <f t="shared" ref="A11:A74" si="4">A10+1</f>
        <v>3</v>
      </c>
      <c r="B11" s="12" t="s">
        <v>32</v>
      </c>
      <c r="C11" s="3" t="s">
        <v>15</v>
      </c>
      <c r="D11" s="14" t="s">
        <v>14</v>
      </c>
      <c r="E11" s="3" t="s">
        <v>33</v>
      </c>
      <c r="F11" s="13" t="s">
        <v>298</v>
      </c>
      <c r="G11" s="15">
        <v>50000</v>
      </c>
      <c r="H11" s="4">
        <f t="shared" si="0"/>
        <v>1435</v>
      </c>
      <c r="I11" s="23">
        <v>0</v>
      </c>
      <c r="J11" s="4">
        <f t="shared" si="1"/>
        <v>1520</v>
      </c>
      <c r="K11" s="4">
        <v>25</v>
      </c>
      <c r="L11" s="4">
        <f t="shared" si="2"/>
        <v>2980</v>
      </c>
      <c r="M11" s="4">
        <f t="shared" si="3"/>
        <v>47020</v>
      </c>
    </row>
    <row r="12" spans="1:13" ht="15" x14ac:dyDescent="0.25">
      <c r="A12" s="2">
        <f t="shared" si="4"/>
        <v>4</v>
      </c>
      <c r="B12" s="12" t="s">
        <v>34</v>
      </c>
      <c r="C12" s="3" t="s">
        <v>15</v>
      </c>
      <c r="D12" s="14" t="s">
        <v>14</v>
      </c>
      <c r="E12" s="3" t="s">
        <v>33</v>
      </c>
      <c r="F12" s="13" t="s">
        <v>298</v>
      </c>
      <c r="G12" s="15">
        <v>50000</v>
      </c>
      <c r="H12" s="4">
        <f t="shared" si="0"/>
        <v>1435</v>
      </c>
      <c r="I12" s="23">
        <v>0</v>
      </c>
      <c r="J12" s="4">
        <f t="shared" si="1"/>
        <v>1520</v>
      </c>
      <c r="K12" s="4">
        <v>25</v>
      </c>
      <c r="L12" s="4">
        <f t="shared" si="2"/>
        <v>2980</v>
      </c>
      <c r="M12" s="4">
        <f t="shared" si="3"/>
        <v>47020</v>
      </c>
    </row>
    <row r="13" spans="1:13" ht="15" x14ac:dyDescent="0.25">
      <c r="A13" s="2">
        <f t="shared" si="4"/>
        <v>5</v>
      </c>
      <c r="B13" s="12" t="s">
        <v>138</v>
      </c>
      <c r="C13" s="3" t="s">
        <v>15</v>
      </c>
      <c r="D13" s="14" t="s">
        <v>14</v>
      </c>
      <c r="E13" s="3" t="s">
        <v>142</v>
      </c>
      <c r="F13" s="13" t="s">
        <v>298</v>
      </c>
      <c r="G13" s="15">
        <v>70000</v>
      </c>
      <c r="H13" s="4">
        <f t="shared" si="0"/>
        <v>2009</v>
      </c>
      <c r="I13" s="4">
        <v>5368.48</v>
      </c>
      <c r="J13" s="4">
        <f t="shared" si="1"/>
        <v>2128</v>
      </c>
      <c r="K13" s="4">
        <v>25</v>
      </c>
      <c r="L13" s="4">
        <f t="shared" si="2"/>
        <v>9530.48</v>
      </c>
      <c r="M13" s="4">
        <f t="shared" si="3"/>
        <v>60469.520000000004</v>
      </c>
    </row>
    <row r="14" spans="1:13" ht="15" x14ac:dyDescent="0.25">
      <c r="A14" s="2">
        <f t="shared" si="4"/>
        <v>6</v>
      </c>
      <c r="B14" s="12" t="s">
        <v>139</v>
      </c>
      <c r="C14" s="3" t="s">
        <v>15</v>
      </c>
      <c r="D14" s="14" t="s">
        <v>14</v>
      </c>
      <c r="E14" s="3" t="s">
        <v>142</v>
      </c>
      <c r="F14" s="13" t="s">
        <v>298</v>
      </c>
      <c r="G14" s="15">
        <v>65000</v>
      </c>
      <c r="H14" s="4">
        <f t="shared" si="0"/>
        <v>1865.5</v>
      </c>
      <c r="I14" s="4">
        <v>4427.58</v>
      </c>
      <c r="J14" s="4">
        <f t="shared" si="1"/>
        <v>1976</v>
      </c>
      <c r="K14" s="4">
        <v>25</v>
      </c>
      <c r="L14" s="4">
        <f t="shared" si="2"/>
        <v>8294.08</v>
      </c>
      <c r="M14" s="4">
        <f t="shared" si="3"/>
        <v>56705.919999999998</v>
      </c>
    </row>
    <row r="15" spans="1:13" ht="15" x14ac:dyDescent="0.25">
      <c r="A15" s="2">
        <f t="shared" si="4"/>
        <v>7</v>
      </c>
      <c r="B15" s="12" t="s">
        <v>137</v>
      </c>
      <c r="C15" s="3" t="s">
        <v>13</v>
      </c>
      <c r="D15" s="14" t="s">
        <v>14</v>
      </c>
      <c r="E15" s="3" t="s">
        <v>141</v>
      </c>
      <c r="F15" s="13" t="s">
        <v>298</v>
      </c>
      <c r="G15" s="15">
        <v>25000</v>
      </c>
      <c r="H15" s="4">
        <f t="shared" si="0"/>
        <v>717.5</v>
      </c>
      <c r="I15" s="4">
        <v>0</v>
      </c>
      <c r="J15" s="4">
        <f t="shared" si="1"/>
        <v>760</v>
      </c>
      <c r="K15" s="4">
        <v>25</v>
      </c>
      <c r="L15" s="4">
        <f t="shared" si="2"/>
        <v>1502.5</v>
      </c>
      <c r="M15" s="4">
        <f t="shared" si="3"/>
        <v>23497.5</v>
      </c>
    </row>
    <row r="16" spans="1:13" ht="15" x14ac:dyDescent="0.25">
      <c r="A16" s="2">
        <f t="shared" si="4"/>
        <v>8</v>
      </c>
      <c r="B16" s="12" t="s">
        <v>136</v>
      </c>
      <c r="C16" s="3" t="s">
        <v>15</v>
      </c>
      <c r="D16" s="14" t="s">
        <v>14</v>
      </c>
      <c r="E16" s="3" t="s">
        <v>140</v>
      </c>
      <c r="F16" s="13" t="s">
        <v>298</v>
      </c>
      <c r="G16" s="15">
        <v>100000</v>
      </c>
      <c r="H16" s="4">
        <f t="shared" si="0"/>
        <v>2870</v>
      </c>
      <c r="I16" s="4">
        <v>12105.37</v>
      </c>
      <c r="J16" s="4">
        <f t="shared" si="1"/>
        <v>3040</v>
      </c>
      <c r="K16" s="4">
        <v>25</v>
      </c>
      <c r="L16" s="4">
        <f t="shared" si="2"/>
        <v>18040.370000000003</v>
      </c>
      <c r="M16" s="4">
        <f t="shared" si="3"/>
        <v>81959.63</v>
      </c>
    </row>
    <row r="17" spans="1:13" ht="15" x14ac:dyDescent="0.25">
      <c r="A17" s="2">
        <f t="shared" si="4"/>
        <v>9</v>
      </c>
      <c r="B17" s="12" t="s">
        <v>300</v>
      </c>
      <c r="C17" s="3" t="s">
        <v>15</v>
      </c>
      <c r="D17" s="14" t="s">
        <v>14</v>
      </c>
      <c r="E17" s="3" t="s">
        <v>142</v>
      </c>
      <c r="F17" s="13" t="s">
        <v>298</v>
      </c>
      <c r="G17" s="15">
        <v>45000</v>
      </c>
      <c r="H17" s="4">
        <f t="shared" si="0"/>
        <v>1291.5</v>
      </c>
      <c r="I17" s="23">
        <v>1148.33</v>
      </c>
      <c r="J17" s="4">
        <f t="shared" si="1"/>
        <v>1368</v>
      </c>
      <c r="K17" s="4">
        <v>25</v>
      </c>
      <c r="L17" s="4">
        <f t="shared" si="2"/>
        <v>3832.83</v>
      </c>
      <c r="M17" s="4">
        <f t="shared" si="3"/>
        <v>41167.17</v>
      </c>
    </row>
    <row r="18" spans="1:13" ht="15" x14ac:dyDescent="0.25">
      <c r="A18" s="2">
        <f t="shared" si="4"/>
        <v>10</v>
      </c>
      <c r="B18" s="12" t="s">
        <v>35</v>
      </c>
      <c r="C18" s="3" t="s">
        <v>13</v>
      </c>
      <c r="D18" s="14" t="s">
        <v>36</v>
      </c>
      <c r="E18" s="3" t="s">
        <v>37</v>
      </c>
      <c r="F18" s="13" t="s">
        <v>298</v>
      </c>
      <c r="G18" s="15">
        <v>110000</v>
      </c>
      <c r="H18" s="4">
        <f t="shared" si="0"/>
        <v>3157</v>
      </c>
      <c r="I18" s="4">
        <v>14457.62</v>
      </c>
      <c r="J18" s="4">
        <f t="shared" si="1"/>
        <v>3344</v>
      </c>
      <c r="K18" s="4">
        <v>25</v>
      </c>
      <c r="L18" s="4">
        <f t="shared" si="2"/>
        <v>20983.620000000003</v>
      </c>
      <c r="M18" s="4">
        <f t="shared" si="3"/>
        <v>89016.38</v>
      </c>
    </row>
    <row r="19" spans="1:13" ht="15" x14ac:dyDescent="0.25">
      <c r="A19" s="2">
        <f t="shared" si="4"/>
        <v>11</v>
      </c>
      <c r="B19" s="12" t="s">
        <v>38</v>
      </c>
      <c r="C19" s="3" t="s">
        <v>15</v>
      </c>
      <c r="D19" s="14" t="s">
        <v>36</v>
      </c>
      <c r="E19" s="3" t="s">
        <v>39</v>
      </c>
      <c r="F19" s="13" t="s">
        <v>298</v>
      </c>
      <c r="G19" s="15">
        <v>50000</v>
      </c>
      <c r="H19" s="4">
        <f t="shared" si="0"/>
        <v>1435</v>
      </c>
      <c r="I19" s="4">
        <v>0</v>
      </c>
      <c r="J19" s="4">
        <f t="shared" si="1"/>
        <v>1520</v>
      </c>
      <c r="K19" s="4">
        <v>25</v>
      </c>
      <c r="L19" s="4">
        <f t="shared" si="2"/>
        <v>2980</v>
      </c>
      <c r="M19" s="4">
        <f t="shared" si="3"/>
        <v>47020</v>
      </c>
    </row>
    <row r="20" spans="1:13" ht="15" x14ac:dyDescent="0.25">
      <c r="A20" s="2">
        <f t="shared" si="4"/>
        <v>12</v>
      </c>
      <c r="B20" s="12" t="s">
        <v>147</v>
      </c>
      <c r="C20" s="3" t="s">
        <v>13</v>
      </c>
      <c r="D20" s="14" t="s">
        <v>36</v>
      </c>
      <c r="E20" s="3" t="s">
        <v>148</v>
      </c>
      <c r="F20" s="13" t="s">
        <v>298</v>
      </c>
      <c r="G20" s="15">
        <v>65000</v>
      </c>
      <c r="H20" s="4">
        <f t="shared" si="0"/>
        <v>1865.5</v>
      </c>
      <c r="I20" s="4">
        <v>4427.58</v>
      </c>
      <c r="J20" s="4">
        <f t="shared" si="1"/>
        <v>1976</v>
      </c>
      <c r="K20" s="4">
        <v>25</v>
      </c>
      <c r="L20" s="4">
        <f t="shared" si="2"/>
        <v>8294.08</v>
      </c>
      <c r="M20" s="4">
        <f t="shared" si="3"/>
        <v>56705.919999999998</v>
      </c>
    </row>
    <row r="21" spans="1:13" ht="15" x14ac:dyDescent="0.25">
      <c r="A21" s="2">
        <f t="shared" si="4"/>
        <v>13</v>
      </c>
      <c r="B21" s="12" t="s">
        <v>143</v>
      </c>
      <c r="C21" s="3" t="s">
        <v>15</v>
      </c>
      <c r="D21" s="14" t="s">
        <v>36</v>
      </c>
      <c r="E21" s="3" t="s">
        <v>148</v>
      </c>
      <c r="F21" s="13" t="s">
        <v>298</v>
      </c>
      <c r="G21" s="15">
        <v>55000</v>
      </c>
      <c r="H21" s="4">
        <f t="shared" si="0"/>
        <v>1578.5</v>
      </c>
      <c r="I21" s="4">
        <v>2559.6799999999998</v>
      </c>
      <c r="J21" s="4">
        <f t="shared" si="1"/>
        <v>1672</v>
      </c>
      <c r="K21" s="4">
        <v>25</v>
      </c>
      <c r="L21" s="4">
        <f t="shared" si="2"/>
        <v>5835.18</v>
      </c>
      <c r="M21" s="4">
        <f t="shared" si="3"/>
        <v>49164.82</v>
      </c>
    </row>
    <row r="22" spans="1:13" ht="15" x14ac:dyDescent="0.25">
      <c r="A22" s="2">
        <f t="shared" si="4"/>
        <v>14</v>
      </c>
      <c r="B22" s="12" t="s">
        <v>144</v>
      </c>
      <c r="C22" s="3" t="s">
        <v>13</v>
      </c>
      <c r="D22" s="14" t="s">
        <v>36</v>
      </c>
      <c r="E22" s="3" t="s">
        <v>148</v>
      </c>
      <c r="F22" s="13" t="s">
        <v>298</v>
      </c>
      <c r="G22" s="15">
        <v>50000</v>
      </c>
      <c r="H22" s="4">
        <f t="shared" si="0"/>
        <v>1435</v>
      </c>
      <c r="I22" s="4">
        <v>1854</v>
      </c>
      <c r="J22" s="4">
        <f t="shared" si="1"/>
        <v>1520</v>
      </c>
      <c r="K22" s="4">
        <v>25</v>
      </c>
      <c r="L22" s="4">
        <f t="shared" si="2"/>
        <v>4834</v>
      </c>
      <c r="M22" s="4">
        <f t="shared" si="3"/>
        <v>45166</v>
      </c>
    </row>
    <row r="23" spans="1:13" ht="15" x14ac:dyDescent="0.25">
      <c r="A23" s="2">
        <f t="shared" si="4"/>
        <v>15</v>
      </c>
      <c r="B23" s="12" t="s">
        <v>145</v>
      </c>
      <c r="C23" s="3" t="s">
        <v>13</v>
      </c>
      <c r="D23" s="14" t="s">
        <v>36</v>
      </c>
      <c r="E23" s="3" t="s">
        <v>148</v>
      </c>
      <c r="F23" s="13" t="s">
        <v>298</v>
      </c>
      <c r="G23" s="15">
        <v>31500</v>
      </c>
      <c r="H23" s="4">
        <f t="shared" si="0"/>
        <v>904.05</v>
      </c>
      <c r="I23" s="4">
        <v>0</v>
      </c>
      <c r="J23" s="4">
        <f t="shared" si="1"/>
        <v>957.6</v>
      </c>
      <c r="K23" s="4">
        <v>25</v>
      </c>
      <c r="L23" s="4">
        <f t="shared" si="2"/>
        <v>1886.65</v>
      </c>
      <c r="M23" s="4">
        <f t="shared" si="3"/>
        <v>29613.35</v>
      </c>
    </row>
    <row r="24" spans="1:13" ht="15" x14ac:dyDescent="0.25">
      <c r="A24" s="2">
        <f t="shared" si="4"/>
        <v>16</v>
      </c>
      <c r="B24" s="12" t="s">
        <v>146</v>
      </c>
      <c r="C24" s="3" t="s">
        <v>13</v>
      </c>
      <c r="D24" s="14" t="s">
        <v>36</v>
      </c>
      <c r="E24" s="3" t="s">
        <v>149</v>
      </c>
      <c r="F24" s="13" t="s">
        <v>298</v>
      </c>
      <c r="G24" s="15">
        <v>37000</v>
      </c>
      <c r="H24" s="4">
        <f t="shared" si="0"/>
        <v>1061.9000000000001</v>
      </c>
      <c r="I24" s="4">
        <v>19.25</v>
      </c>
      <c r="J24" s="4">
        <f t="shared" si="1"/>
        <v>1124.8</v>
      </c>
      <c r="K24" s="4">
        <v>25</v>
      </c>
      <c r="L24" s="4">
        <f t="shared" si="2"/>
        <v>2230.9499999999998</v>
      </c>
      <c r="M24" s="4">
        <f t="shared" si="3"/>
        <v>34769.050000000003</v>
      </c>
    </row>
    <row r="25" spans="1:13" ht="15" x14ac:dyDescent="0.25">
      <c r="A25" s="2">
        <f t="shared" si="4"/>
        <v>17</v>
      </c>
      <c r="B25" s="12" t="s">
        <v>150</v>
      </c>
      <c r="C25" s="3" t="s">
        <v>15</v>
      </c>
      <c r="D25" s="14" t="s">
        <v>161</v>
      </c>
      <c r="E25" s="3" t="s">
        <v>157</v>
      </c>
      <c r="F25" s="13" t="s">
        <v>298</v>
      </c>
      <c r="G25" s="15">
        <v>80000</v>
      </c>
      <c r="H25" s="4">
        <f t="shared" si="0"/>
        <v>2296</v>
      </c>
      <c r="I25" s="4">
        <v>7400.87</v>
      </c>
      <c r="J25" s="4">
        <f t="shared" si="1"/>
        <v>2432</v>
      </c>
      <c r="K25" s="4">
        <v>25</v>
      </c>
      <c r="L25" s="4">
        <f t="shared" si="2"/>
        <v>12153.869999999999</v>
      </c>
      <c r="M25" s="4">
        <f t="shared" si="3"/>
        <v>67846.13</v>
      </c>
    </row>
    <row r="26" spans="1:13" ht="15" x14ac:dyDescent="0.25">
      <c r="A26" s="2">
        <f t="shared" si="4"/>
        <v>18</v>
      </c>
      <c r="B26" s="12" t="s">
        <v>151</v>
      </c>
      <c r="C26" s="3" t="s">
        <v>15</v>
      </c>
      <c r="D26" s="14" t="s">
        <v>161</v>
      </c>
      <c r="E26" s="3" t="s">
        <v>158</v>
      </c>
      <c r="F26" s="13" t="s">
        <v>298</v>
      </c>
      <c r="G26" s="15">
        <v>40000</v>
      </c>
      <c r="H26" s="4">
        <f t="shared" si="0"/>
        <v>1148</v>
      </c>
      <c r="I26" s="4">
        <v>442.65</v>
      </c>
      <c r="J26" s="4">
        <f t="shared" si="1"/>
        <v>1216</v>
      </c>
      <c r="K26" s="4">
        <v>25</v>
      </c>
      <c r="L26" s="4">
        <f t="shared" si="2"/>
        <v>2831.65</v>
      </c>
      <c r="M26" s="4">
        <f t="shared" si="3"/>
        <v>37168.35</v>
      </c>
    </row>
    <row r="27" spans="1:13" ht="15" x14ac:dyDescent="0.25">
      <c r="A27" s="2">
        <f t="shared" si="4"/>
        <v>19</v>
      </c>
      <c r="B27" s="12" t="s">
        <v>152</v>
      </c>
      <c r="C27" s="3" t="s">
        <v>15</v>
      </c>
      <c r="D27" s="14" t="s">
        <v>161</v>
      </c>
      <c r="E27" s="3" t="s">
        <v>159</v>
      </c>
      <c r="F27" s="13" t="s">
        <v>298</v>
      </c>
      <c r="G27" s="15">
        <v>31000</v>
      </c>
      <c r="H27" s="4">
        <f t="shared" si="0"/>
        <v>889.7</v>
      </c>
      <c r="I27" s="4">
        <v>0</v>
      </c>
      <c r="J27" s="4">
        <f t="shared" si="1"/>
        <v>942.4</v>
      </c>
      <c r="K27" s="4">
        <v>25</v>
      </c>
      <c r="L27" s="4">
        <f t="shared" si="2"/>
        <v>1857.1</v>
      </c>
      <c r="M27" s="4">
        <f t="shared" si="3"/>
        <v>29142.9</v>
      </c>
    </row>
    <row r="28" spans="1:13" ht="15" x14ac:dyDescent="0.25">
      <c r="A28" s="2">
        <f t="shared" si="4"/>
        <v>20</v>
      </c>
      <c r="B28" s="12" t="s">
        <v>153</v>
      </c>
      <c r="C28" s="3" t="s">
        <v>15</v>
      </c>
      <c r="D28" s="14" t="s">
        <v>161</v>
      </c>
      <c r="E28" s="3" t="s">
        <v>158</v>
      </c>
      <c r="F28" s="13" t="s">
        <v>298</v>
      </c>
      <c r="G28" s="15">
        <v>31000</v>
      </c>
      <c r="H28" s="23">
        <f t="shared" si="0"/>
        <v>889.7</v>
      </c>
      <c r="I28" s="4">
        <v>0</v>
      </c>
      <c r="J28" s="23">
        <f t="shared" si="1"/>
        <v>942.4</v>
      </c>
      <c r="K28" s="4">
        <v>25</v>
      </c>
      <c r="L28" s="4">
        <f t="shared" si="2"/>
        <v>1857.1</v>
      </c>
      <c r="M28" s="4">
        <f t="shared" si="3"/>
        <v>29142.9</v>
      </c>
    </row>
    <row r="29" spans="1:13" ht="15" x14ac:dyDescent="0.25">
      <c r="A29" s="2">
        <f t="shared" si="4"/>
        <v>21</v>
      </c>
      <c r="B29" s="12" t="s">
        <v>154</v>
      </c>
      <c r="C29" s="3" t="s">
        <v>13</v>
      </c>
      <c r="D29" s="14" t="s">
        <v>161</v>
      </c>
      <c r="E29" s="3" t="s">
        <v>157</v>
      </c>
      <c r="F29" s="13" t="s">
        <v>298</v>
      </c>
      <c r="G29" s="15">
        <v>65000</v>
      </c>
      <c r="H29" s="4">
        <f t="shared" si="0"/>
        <v>1865.5</v>
      </c>
      <c r="I29" s="4">
        <v>4427.58</v>
      </c>
      <c r="J29" s="4">
        <f t="shared" si="1"/>
        <v>1976</v>
      </c>
      <c r="K29" s="23">
        <v>18868.509999999998</v>
      </c>
      <c r="L29" s="4">
        <f t="shared" si="2"/>
        <v>27137.589999999997</v>
      </c>
      <c r="M29" s="4">
        <f t="shared" si="3"/>
        <v>37862.410000000003</v>
      </c>
    </row>
    <row r="30" spans="1:13" ht="15" x14ac:dyDescent="0.25">
      <c r="A30" s="2">
        <f t="shared" si="4"/>
        <v>22</v>
      </c>
      <c r="B30" s="12" t="s">
        <v>155</v>
      </c>
      <c r="C30" s="3" t="s">
        <v>13</v>
      </c>
      <c r="D30" s="14" t="s">
        <v>161</v>
      </c>
      <c r="E30" s="3" t="s">
        <v>157</v>
      </c>
      <c r="F30" s="13" t="s">
        <v>298</v>
      </c>
      <c r="G30" s="15">
        <v>35000</v>
      </c>
      <c r="H30" s="4">
        <f t="shared" si="0"/>
        <v>1004.5</v>
      </c>
      <c r="I30" s="4">
        <v>0</v>
      </c>
      <c r="J30" s="4">
        <f t="shared" si="1"/>
        <v>1064</v>
      </c>
      <c r="K30" s="4">
        <v>25</v>
      </c>
      <c r="L30" s="4">
        <f t="shared" si="2"/>
        <v>2093.5</v>
      </c>
      <c r="M30" s="4">
        <f t="shared" si="3"/>
        <v>32906.5</v>
      </c>
    </row>
    <row r="31" spans="1:13" ht="15" x14ac:dyDescent="0.25">
      <c r="A31" s="2">
        <f t="shared" si="4"/>
        <v>23</v>
      </c>
      <c r="B31" s="12" t="s">
        <v>156</v>
      </c>
      <c r="C31" s="3" t="s">
        <v>13</v>
      </c>
      <c r="D31" s="14" t="s">
        <v>161</v>
      </c>
      <c r="E31" s="3" t="s">
        <v>160</v>
      </c>
      <c r="F31" s="13" t="s">
        <v>298</v>
      </c>
      <c r="G31" s="15">
        <v>60000</v>
      </c>
      <c r="H31" s="4">
        <f t="shared" si="0"/>
        <v>1722</v>
      </c>
      <c r="I31" s="4">
        <v>3486.68</v>
      </c>
      <c r="J31" s="4">
        <f t="shared" si="1"/>
        <v>1824</v>
      </c>
      <c r="K31" s="4">
        <v>25</v>
      </c>
      <c r="L31" s="4">
        <f t="shared" si="2"/>
        <v>7057.68</v>
      </c>
      <c r="M31" s="4">
        <f t="shared" si="3"/>
        <v>52942.32</v>
      </c>
    </row>
    <row r="32" spans="1:13" ht="15" x14ac:dyDescent="0.25">
      <c r="A32" s="2">
        <f t="shared" si="4"/>
        <v>24</v>
      </c>
      <c r="B32" s="12" t="s">
        <v>316</v>
      </c>
      <c r="C32" s="12" t="s">
        <v>13</v>
      </c>
      <c r="D32" s="12" t="s">
        <v>161</v>
      </c>
      <c r="E32" s="12" t="s">
        <v>317</v>
      </c>
      <c r="F32" s="13" t="s">
        <v>298</v>
      </c>
      <c r="G32" s="15">
        <v>120000</v>
      </c>
      <c r="H32" s="4">
        <f t="shared" si="0"/>
        <v>3444</v>
      </c>
      <c r="I32" s="4">
        <v>16809.87</v>
      </c>
      <c r="J32" s="4">
        <f t="shared" si="1"/>
        <v>3648</v>
      </c>
      <c r="K32" s="4">
        <v>25</v>
      </c>
      <c r="L32" s="4">
        <f t="shared" si="2"/>
        <v>23926.87</v>
      </c>
      <c r="M32" s="4">
        <f t="shared" si="3"/>
        <v>96073.13</v>
      </c>
    </row>
    <row r="33" spans="1:13" ht="15" x14ac:dyDescent="0.25">
      <c r="A33" s="2">
        <f t="shared" si="4"/>
        <v>25</v>
      </c>
      <c r="B33" s="12" t="s">
        <v>40</v>
      </c>
      <c r="C33" s="3" t="s">
        <v>13</v>
      </c>
      <c r="D33" s="14" t="s">
        <v>41</v>
      </c>
      <c r="E33" s="3" t="s">
        <v>42</v>
      </c>
      <c r="F33" s="13" t="s">
        <v>298</v>
      </c>
      <c r="G33" s="15">
        <v>31500</v>
      </c>
      <c r="H33" s="4">
        <f t="shared" si="0"/>
        <v>904.05</v>
      </c>
      <c r="I33" s="4">
        <v>0</v>
      </c>
      <c r="J33" s="4">
        <f t="shared" si="1"/>
        <v>957.6</v>
      </c>
      <c r="K33" s="4">
        <v>10025</v>
      </c>
      <c r="L33" s="4">
        <f t="shared" si="2"/>
        <v>11886.65</v>
      </c>
      <c r="M33" s="4">
        <f t="shared" si="3"/>
        <v>19613.349999999999</v>
      </c>
    </row>
    <row r="34" spans="1:13" ht="15" x14ac:dyDescent="0.25">
      <c r="A34" s="2">
        <f t="shared" si="4"/>
        <v>26</v>
      </c>
      <c r="B34" s="12" t="s">
        <v>164</v>
      </c>
      <c r="C34" s="3" t="s">
        <v>15</v>
      </c>
      <c r="D34" s="14" t="s">
        <v>41</v>
      </c>
      <c r="E34" s="3" t="s">
        <v>42</v>
      </c>
      <c r="F34" s="13" t="s">
        <v>298</v>
      </c>
      <c r="G34" s="15">
        <v>31500</v>
      </c>
      <c r="H34" s="4">
        <f t="shared" si="0"/>
        <v>904.05</v>
      </c>
      <c r="I34" s="4">
        <v>0</v>
      </c>
      <c r="J34" s="4">
        <f t="shared" si="1"/>
        <v>957.6</v>
      </c>
      <c r="K34" s="4">
        <v>25</v>
      </c>
      <c r="L34" s="4">
        <f t="shared" si="2"/>
        <v>1886.65</v>
      </c>
      <c r="M34" s="4">
        <f t="shared" si="3"/>
        <v>29613.35</v>
      </c>
    </row>
    <row r="35" spans="1:13" ht="15" x14ac:dyDescent="0.25">
      <c r="A35" s="2">
        <f t="shared" si="4"/>
        <v>27</v>
      </c>
      <c r="B35" s="12" t="s">
        <v>166</v>
      </c>
      <c r="C35" s="3" t="s">
        <v>13</v>
      </c>
      <c r="D35" s="14" t="s">
        <v>41</v>
      </c>
      <c r="E35" s="3" t="s">
        <v>167</v>
      </c>
      <c r="F35" s="13" t="s">
        <v>298</v>
      </c>
      <c r="G35" s="15">
        <v>31500</v>
      </c>
      <c r="H35" s="4">
        <f t="shared" si="0"/>
        <v>904.05</v>
      </c>
      <c r="I35" s="4">
        <v>0</v>
      </c>
      <c r="J35" s="4">
        <f t="shared" si="1"/>
        <v>957.6</v>
      </c>
      <c r="K35" s="4">
        <v>1025</v>
      </c>
      <c r="L35" s="4">
        <f t="shared" si="2"/>
        <v>2886.65</v>
      </c>
      <c r="M35" s="4">
        <f t="shared" si="3"/>
        <v>28613.35</v>
      </c>
    </row>
    <row r="36" spans="1:13" ht="15" x14ac:dyDescent="0.25">
      <c r="A36" s="2">
        <f t="shared" si="4"/>
        <v>28</v>
      </c>
      <c r="B36" s="12" t="s">
        <v>46</v>
      </c>
      <c r="C36" s="3" t="s">
        <v>15</v>
      </c>
      <c r="D36" s="14" t="s">
        <v>41</v>
      </c>
      <c r="E36" s="3" t="s">
        <v>167</v>
      </c>
      <c r="F36" s="13" t="s">
        <v>298</v>
      </c>
      <c r="G36" s="15">
        <v>31500</v>
      </c>
      <c r="H36" s="4">
        <f>G36*2.87%</f>
        <v>904.05</v>
      </c>
      <c r="I36" s="4">
        <v>0</v>
      </c>
      <c r="J36" s="4">
        <f>G36*3.04%</f>
        <v>957.6</v>
      </c>
      <c r="K36" s="4">
        <v>25</v>
      </c>
      <c r="L36" s="4">
        <f t="shared" si="2"/>
        <v>1886.65</v>
      </c>
      <c r="M36" s="4">
        <f>G36-L36</f>
        <v>29613.35</v>
      </c>
    </row>
    <row r="37" spans="1:13" ht="15" x14ac:dyDescent="0.25">
      <c r="A37" s="2">
        <f t="shared" si="4"/>
        <v>29</v>
      </c>
      <c r="B37" s="12" t="s">
        <v>168</v>
      </c>
      <c r="C37" s="3" t="s">
        <v>15</v>
      </c>
      <c r="D37" s="14" t="s">
        <v>44</v>
      </c>
      <c r="E37" s="3" t="s">
        <v>171</v>
      </c>
      <c r="F37" s="13" t="s">
        <v>298</v>
      </c>
      <c r="G37" s="15">
        <v>140000</v>
      </c>
      <c r="H37" s="4">
        <f t="shared" si="0"/>
        <v>4018</v>
      </c>
      <c r="I37" s="4">
        <v>21514.37</v>
      </c>
      <c r="J37" s="4">
        <f t="shared" si="1"/>
        <v>4256</v>
      </c>
      <c r="K37" s="4">
        <v>25</v>
      </c>
      <c r="L37" s="4">
        <f t="shared" si="2"/>
        <v>29813.37</v>
      </c>
      <c r="M37" s="4">
        <f t="shared" si="3"/>
        <v>110186.63</v>
      </c>
    </row>
    <row r="38" spans="1:13" ht="15" x14ac:dyDescent="0.25">
      <c r="A38" s="2">
        <f t="shared" si="4"/>
        <v>30</v>
      </c>
      <c r="B38" s="12" t="s">
        <v>169</v>
      </c>
      <c r="C38" s="3" t="s">
        <v>15</v>
      </c>
      <c r="D38" s="14" t="s">
        <v>44</v>
      </c>
      <c r="E38" s="3" t="s">
        <v>160</v>
      </c>
      <c r="F38" s="13" t="s">
        <v>298</v>
      </c>
      <c r="G38" s="15">
        <v>45000</v>
      </c>
      <c r="H38" s="4">
        <f t="shared" si="0"/>
        <v>1291.5</v>
      </c>
      <c r="I38" s="4">
        <v>1148.33</v>
      </c>
      <c r="J38" s="4">
        <f t="shared" si="1"/>
        <v>1368</v>
      </c>
      <c r="K38" s="4">
        <v>25</v>
      </c>
      <c r="L38" s="4">
        <f t="shared" si="2"/>
        <v>3832.83</v>
      </c>
      <c r="M38" s="4">
        <f t="shared" si="3"/>
        <v>41167.17</v>
      </c>
    </row>
    <row r="39" spans="1:13" ht="15" x14ac:dyDescent="0.25">
      <c r="A39" s="2">
        <f t="shared" si="4"/>
        <v>31</v>
      </c>
      <c r="B39" s="12" t="s">
        <v>170</v>
      </c>
      <c r="C39" s="3" t="s">
        <v>13</v>
      </c>
      <c r="D39" s="14" t="s">
        <v>44</v>
      </c>
      <c r="E39" s="3" t="s">
        <v>16</v>
      </c>
      <c r="F39" s="13" t="s">
        <v>298</v>
      </c>
      <c r="G39" s="15">
        <v>70000</v>
      </c>
      <c r="H39" s="4">
        <f t="shared" si="0"/>
        <v>2009</v>
      </c>
      <c r="I39" s="4">
        <v>5368.48</v>
      </c>
      <c r="J39" s="4">
        <f t="shared" si="1"/>
        <v>2128</v>
      </c>
      <c r="K39" s="4">
        <v>25</v>
      </c>
      <c r="L39" s="4">
        <f t="shared" si="2"/>
        <v>9530.48</v>
      </c>
      <c r="M39" s="4">
        <f t="shared" si="3"/>
        <v>60469.520000000004</v>
      </c>
    </row>
    <row r="40" spans="1:13" ht="15" x14ac:dyDescent="0.25">
      <c r="A40" s="2">
        <f t="shared" si="4"/>
        <v>32</v>
      </c>
      <c r="B40" s="12" t="s">
        <v>318</v>
      </c>
      <c r="C40" s="3" t="s">
        <v>13</v>
      </c>
      <c r="D40" s="14" t="s">
        <v>44</v>
      </c>
      <c r="E40" s="3" t="s">
        <v>16</v>
      </c>
      <c r="F40" s="13" t="s">
        <v>298</v>
      </c>
      <c r="G40" s="15">
        <v>60000</v>
      </c>
      <c r="H40" s="4">
        <f t="shared" si="0"/>
        <v>1722</v>
      </c>
      <c r="I40" s="4">
        <v>3486.68</v>
      </c>
      <c r="J40" s="4">
        <f t="shared" si="1"/>
        <v>1824</v>
      </c>
      <c r="K40" s="4">
        <v>25</v>
      </c>
      <c r="L40" s="4">
        <f t="shared" si="2"/>
        <v>7057.68</v>
      </c>
      <c r="M40" s="4">
        <f t="shared" ref="M40:M41" si="5">G40-L40</f>
        <v>52942.32</v>
      </c>
    </row>
    <row r="41" spans="1:13" ht="15" x14ac:dyDescent="0.25">
      <c r="A41" s="2">
        <f t="shared" si="4"/>
        <v>33</v>
      </c>
      <c r="B41" s="12" t="s">
        <v>319</v>
      </c>
      <c r="C41" s="3" t="s">
        <v>13</v>
      </c>
      <c r="D41" s="14" t="s">
        <v>44</v>
      </c>
      <c r="E41" s="3" t="s">
        <v>320</v>
      </c>
      <c r="F41" s="13" t="s">
        <v>298</v>
      </c>
      <c r="G41" s="15">
        <v>60000</v>
      </c>
      <c r="H41" s="4">
        <f t="shared" ref="H41:H42" si="6">G41*2.87%</f>
        <v>1722</v>
      </c>
      <c r="I41" s="4">
        <v>3486.68</v>
      </c>
      <c r="J41" s="4">
        <f t="shared" ref="J41:J42" si="7">G41*3.04%</f>
        <v>1824</v>
      </c>
      <c r="K41" s="4">
        <v>25</v>
      </c>
      <c r="L41" s="4">
        <f t="shared" si="2"/>
        <v>7057.68</v>
      </c>
      <c r="M41" s="4">
        <f t="shared" si="5"/>
        <v>52942.32</v>
      </c>
    </row>
    <row r="42" spans="1:13" ht="15" x14ac:dyDescent="0.25">
      <c r="A42" s="2">
        <f t="shared" si="4"/>
        <v>34</v>
      </c>
      <c r="B42" s="12" t="s">
        <v>339</v>
      </c>
      <c r="C42" s="3" t="s">
        <v>13</v>
      </c>
      <c r="D42" s="14" t="s">
        <v>44</v>
      </c>
      <c r="E42" s="3" t="s">
        <v>340</v>
      </c>
      <c r="F42" s="13" t="s">
        <v>298</v>
      </c>
      <c r="G42" s="15">
        <v>50000</v>
      </c>
      <c r="H42" s="4">
        <f t="shared" si="6"/>
        <v>1435</v>
      </c>
      <c r="I42" s="4">
        <v>1854</v>
      </c>
      <c r="J42" s="4">
        <f t="shared" si="7"/>
        <v>1520</v>
      </c>
      <c r="K42" s="4">
        <v>25</v>
      </c>
      <c r="L42" s="4">
        <f t="shared" ref="L42" si="8">SUM(H42:K42)</f>
        <v>4834</v>
      </c>
      <c r="M42" s="4">
        <f t="shared" si="3"/>
        <v>45166</v>
      </c>
    </row>
    <row r="43" spans="1:13" ht="15" x14ac:dyDescent="0.25">
      <c r="A43" s="2">
        <f t="shared" si="4"/>
        <v>35</v>
      </c>
      <c r="B43" s="12" t="s">
        <v>43</v>
      </c>
      <c r="C43" s="3" t="s">
        <v>13</v>
      </c>
      <c r="D43" s="14" t="s">
        <v>172</v>
      </c>
      <c r="E43" s="3" t="s">
        <v>297</v>
      </c>
      <c r="F43" s="13" t="s">
        <v>298</v>
      </c>
      <c r="G43" s="15">
        <v>50000</v>
      </c>
      <c r="H43" s="4">
        <f t="shared" si="0"/>
        <v>1435</v>
      </c>
      <c r="I43" s="4">
        <v>1854</v>
      </c>
      <c r="J43" s="4">
        <f t="shared" si="1"/>
        <v>1520</v>
      </c>
      <c r="K43" s="4">
        <v>3025</v>
      </c>
      <c r="L43" s="4">
        <f t="shared" si="2"/>
        <v>7834</v>
      </c>
      <c r="M43" s="4">
        <f t="shared" si="3"/>
        <v>42166</v>
      </c>
    </row>
    <row r="44" spans="1:13" ht="15" x14ac:dyDescent="0.25">
      <c r="A44" s="2">
        <f t="shared" si="4"/>
        <v>36</v>
      </c>
      <c r="B44" s="12" t="s">
        <v>173</v>
      </c>
      <c r="C44" s="3" t="s">
        <v>13</v>
      </c>
      <c r="D44" s="14" t="s">
        <v>17</v>
      </c>
      <c r="E44" s="3" t="s">
        <v>179</v>
      </c>
      <c r="F44" s="13" t="s">
        <v>298</v>
      </c>
      <c r="G44" s="15">
        <v>50000</v>
      </c>
      <c r="H44" s="4">
        <f t="shared" si="0"/>
        <v>1435</v>
      </c>
      <c r="I44" s="4">
        <v>1854</v>
      </c>
      <c r="J44" s="4">
        <f t="shared" si="1"/>
        <v>1520</v>
      </c>
      <c r="K44" s="4">
        <v>25</v>
      </c>
      <c r="L44" s="4">
        <f t="shared" si="2"/>
        <v>4834</v>
      </c>
      <c r="M44" s="4">
        <f t="shared" si="3"/>
        <v>45166</v>
      </c>
    </row>
    <row r="45" spans="1:13" ht="15" x14ac:dyDescent="0.25">
      <c r="A45" s="2">
        <f t="shared" si="4"/>
        <v>37</v>
      </c>
      <c r="B45" s="12" t="s">
        <v>174</v>
      </c>
      <c r="C45" s="3" t="s">
        <v>13</v>
      </c>
      <c r="D45" s="14" t="s">
        <v>17</v>
      </c>
      <c r="E45" s="3" t="s">
        <v>179</v>
      </c>
      <c r="F45" s="13" t="s">
        <v>298</v>
      </c>
      <c r="G45" s="15">
        <v>45000</v>
      </c>
      <c r="H45" s="4">
        <f t="shared" si="0"/>
        <v>1291.5</v>
      </c>
      <c r="I45" s="4">
        <v>1148.33</v>
      </c>
      <c r="J45" s="4">
        <f t="shared" si="1"/>
        <v>1368</v>
      </c>
      <c r="K45" s="4">
        <v>25</v>
      </c>
      <c r="L45" s="4">
        <f t="shared" si="2"/>
        <v>3832.83</v>
      </c>
      <c r="M45" s="4">
        <f t="shared" si="3"/>
        <v>41167.17</v>
      </c>
    </row>
    <row r="46" spans="1:13" ht="15" x14ac:dyDescent="0.25">
      <c r="A46" s="2">
        <f t="shared" si="4"/>
        <v>38</v>
      </c>
      <c r="B46" s="12" t="s">
        <v>175</v>
      </c>
      <c r="C46" s="3" t="s">
        <v>13</v>
      </c>
      <c r="D46" s="14" t="s">
        <v>17</v>
      </c>
      <c r="E46" s="3" t="s">
        <v>179</v>
      </c>
      <c r="F46" s="13" t="s">
        <v>298</v>
      </c>
      <c r="G46" s="15">
        <v>45000</v>
      </c>
      <c r="H46" s="4">
        <f t="shared" si="0"/>
        <v>1291.5</v>
      </c>
      <c r="I46" s="4">
        <v>1148.33</v>
      </c>
      <c r="J46" s="4">
        <f t="shared" si="1"/>
        <v>1368</v>
      </c>
      <c r="K46" s="4">
        <v>25</v>
      </c>
      <c r="L46" s="4">
        <f t="shared" si="2"/>
        <v>3832.83</v>
      </c>
      <c r="M46" s="4">
        <f t="shared" si="3"/>
        <v>41167.17</v>
      </c>
    </row>
    <row r="47" spans="1:13" ht="15" x14ac:dyDescent="0.25">
      <c r="A47" s="2">
        <f t="shared" si="4"/>
        <v>39</v>
      </c>
      <c r="B47" s="12" t="s">
        <v>176</v>
      </c>
      <c r="C47" s="3" t="s">
        <v>13</v>
      </c>
      <c r="D47" s="14" t="s">
        <v>17</v>
      </c>
      <c r="E47" s="3" t="s">
        <v>179</v>
      </c>
      <c r="F47" s="13" t="s">
        <v>298</v>
      </c>
      <c r="G47" s="15">
        <v>45000</v>
      </c>
      <c r="H47" s="4">
        <f t="shared" si="0"/>
        <v>1291.5</v>
      </c>
      <c r="I47" s="4">
        <v>1148.33</v>
      </c>
      <c r="J47" s="4">
        <f t="shared" si="1"/>
        <v>1368</v>
      </c>
      <c r="K47" s="4">
        <v>25</v>
      </c>
      <c r="L47" s="4">
        <f t="shared" si="2"/>
        <v>3832.83</v>
      </c>
      <c r="M47" s="4">
        <f t="shared" si="3"/>
        <v>41167.17</v>
      </c>
    </row>
    <row r="48" spans="1:13" ht="15" x14ac:dyDescent="0.25">
      <c r="A48" s="2">
        <f t="shared" si="4"/>
        <v>40</v>
      </c>
      <c r="B48" s="12" t="s">
        <v>177</v>
      </c>
      <c r="C48" s="3" t="s">
        <v>13</v>
      </c>
      <c r="D48" s="14" t="s">
        <v>17</v>
      </c>
      <c r="E48" s="3" t="s">
        <v>179</v>
      </c>
      <c r="F48" s="13" t="s">
        <v>298</v>
      </c>
      <c r="G48" s="15">
        <v>50000</v>
      </c>
      <c r="H48" s="4">
        <f t="shared" si="0"/>
        <v>1435</v>
      </c>
      <c r="I48" s="4">
        <v>1854</v>
      </c>
      <c r="J48" s="4">
        <f t="shared" si="1"/>
        <v>1520</v>
      </c>
      <c r="K48" s="4">
        <v>25</v>
      </c>
      <c r="L48" s="4">
        <f t="shared" si="2"/>
        <v>4834</v>
      </c>
      <c r="M48" s="4">
        <f t="shared" si="3"/>
        <v>45166</v>
      </c>
    </row>
    <row r="49" spans="1:13" ht="15" x14ac:dyDescent="0.25">
      <c r="A49" s="2">
        <f t="shared" si="4"/>
        <v>41</v>
      </c>
      <c r="B49" s="12" t="s">
        <v>178</v>
      </c>
      <c r="C49" s="3" t="s">
        <v>15</v>
      </c>
      <c r="D49" s="14" t="s">
        <v>17</v>
      </c>
      <c r="E49" s="3" t="s">
        <v>180</v>
      </c>
      <c r="F49" s="13" t="s">
        <v>298</v>
      </c>
      <c r="G49" s="15">
        <v>25000</v>
      </c>
      <c r="H49" s="4">
        <f t="shared" si="0"/>
        <v>717.5</v>
      </c>
      <c r="I49" s="4">
        <v>0</v>
      </c>
      <c r="J49" s="4">
        <f t="shared" si="1"/>
        <v>760</v>
      </c>
      <c r="K49" s="4">
        <v>25</v>
      </c>
      <c r="L49" s="4">
        <f t="shared" si="2"/>
        <v>1502.5</v>
      </c>
      <c r="M49" s="4">
        <f t="shared" si="3"/>
        <v>23497.5</v>
      </c>
    </row>
    <row r="50" spans="1:13" ht="15" x14ac:dyDescent="0.25">
      <c r="A50" s="2">
        <f t="shared" si="4"/>
        <v>42</v>
      </c>
      <c r="B50" s="12" t="s">
        <v>182</v>
      </c>
      <c r="C50" s="3" t="s">
        <v>13</v>
      </c>
      <c r="D50" s="14" t="s">
        <v>181</v>
      </c>
      <c r="E50" s="3" t="s">
        <v>183</v>
      </c>
      <c r="F50" s="13" t="s">
        <v>298</v>
      </c>
      <c r="G50" s="15">
        <v>75000</v>
      </c>
      <c r="H50" s="4">
        <f t="shared" si="0"/>
        <v>2152.5</v>
      </c>
      <c r="I50" s="4">
        <v>6309.38</v>
      </c>
      <c r="J50" s="4">
        <f t="shared" si="1"/>
        <v>2280</v>
      </c>
      <c r="K50" s="4">
        <v>25</v>
      </c>
      <c r="L50" s="4">
        <f t="shared" si="2"/>
        <v>10766.880000000001</v>
      </c>
      <c r="M50" s="4">
        <f t="shared" si="3"/>
        <v>64233.119999999995</v>
      </c>
    </row>
    <row r="51" spans="1:13" ht="15" x14ac:dyDescent="0.25">
      <c r="A51" s="2">
        <f t="shared" si="4"/>
        <v>43</v>
      </c>
      <c r="B51" s="12" t="s">
        <v>344</v>
      </c>
      <c r="C51" s="3" t="s">
        <v>13</v>
      </c>
      <c r="D51" s="14" t="s">
        <v>181</v>
      </c>
      <c r="E51" s="3" t="s">
        <v>345</v>
      </c>
      <c r="F51" s="13" t="s">
        <v>298</v>
      </c>
      <c r="G51" s="15">
        <v>28366.67</v>
      </c>
      <c r="H51" s="4">
        <f t="shared" si="0"/>
        <v>814.12342899999999</v>
      </c>
      <c r="I51" s="4">
        <v>0</v>
      </c>
      <c r="J51" s="4">
        <f t="shared" si="1"/>
        <v>862.346768</v>
      </c>
      <c r="K51" s="4">
        <v>25</v>
      </c>
      <c r="L51" s="4">
        <f t="shared" si="2"/>
        <v>1701.4701970000001</v>
      </c>
      <c r="M51" s="4">
        <f t="shared" si="3"/>
        <v>26665.199803</v>
      </c>
    </row>
    <row r="52" spans="1:13" ht="15" x14ac:dyDescent="0.25">
      <c r="A52" s="2">
        <f t="shared" si="4"/>
        <v>44</v>
      </c>
      <c r="B52" s="12" t="s">
        <v>186</v>
      </c>
      <c r="C52" s="3" t="s">
        <v>15</v>
      </c>
      <c r="D52" s="14" t="s">
        <v>184</v>
      </c>
      <c r="E52" s="3" t="s">
        <v>180</v>
      </c>
      <c r="F52" s="13" t="s">
        <v>298</v>
      </c>
      <c r="G52" s="15">
        <v>40000</v>
      </c>
      <c r="H52" s="4">
        <f t="shared" si="0"/>
        <v>1148</v>
      </c>
      <c r="I52" s="4">
        <v>442.65</v>
      </c>
      <c r="J52" s="4">
        <f t="shared" si="1"/>
        <v>1216</v>
      </c>
      <c r="K52" s="4">
        <v>25</v>
      </c>
      <c r="L52" s="4">
        <f t="shared" si="2"/>
        <v>2831.65</v>
      </c>
      <c r="M52" s="4">
        <f t="shared" si="3"/>
        <v>37168.35</v>
      </c>
    </row>
    <row r="53" spans="1:13" ht="15" x14ac:dyDescent="0.25">
      <c r="A53" s="2">
        <f t="shared" si="4"/>
        <v>45</v>
      </c>
      <c r="B53" s="12" t="s">
        <v>185</v>
      </c>
      <c r="C53" s="3" t="s">
        <v>15</v>
      </c>
      <c r="D53" s="14" t="s">
        <v>184</v>
      </c>
      <c r="E53" s="3" t="s">
        <v>187</v>
      </c>
      <c r="F53" s="13" t="s">
        <v>298</v>
      </c>
      <c r="G53" s="15">
        <v>70000</v>
      </c>
      <c r="H53" s="4">
        <f t="shared" si="0"/>
        <v>2009</v>
      </c>
      <c r="I53" s="4">
        <v>5368.48</v>
      </c>
      <c r="J53" s="4">
        <f t="shared" si="1"/>
        <v>2128</v>
      </c>
      <c r="K53" s="4">
        <v>25</v>
      </c>
      <c r="L53" s="4">
        <f t="shared" si="2"/>
        <v>9530.48</v>
      </c>
      <c r="M53" s="4">
        <f t="shared" si="3"/>
        <v>60469.520000000004</v>
      </c>
    </row>
    <row r="54" spans="1:13" ht="15" x14ac:dyDescent="0.25">
      <c r="A54" s="2">
        <f t="shared" si="4"/>
        <v>46</v>
      </c>
      <c r="B54" s="12" t="s">
        <v>188</v>
      </c>
      <c r="C54" s="3" t="s">
        <v>13</v>
      </c>
      <c r="D54" s="14" t="s">
        <v>189</v>
      </c>
      <c r="E54" s="3" t="s">
        <v>190</v>
      </c>
      <c r="F54" s="13" t="s">
        <v>298</v>
      </c>
      <c r="G54" s="15">
        <v>65000</v>
      </c>
      <c r="H54" s="4">
        <f t="shared" si="0"/>
        <v>1865.5</v>
      </c>
      <c r="I54" s="4">
        <v>4427.58</v>
      </c>
      <c r="J54" s="4">
        <f t="shared" si="1"/>
        <v>1976</v>
      </c>
      <c r="K54" s="23">
        <v>5025</v>
      </c>
      <c r="L54" s="4">
        <f t="shared" si="2"/>
        <v>13294.08</v>
      </c>
      <c r="M54" s="4">
        <f t="shared" si="3"/>
        <v>51705.919999999998</v>
      </c>
    </row>
    <row r="55" spans="1:13" ht="15" x14ac:dyDescent="0.25">
      <c r="A55" s="2">
        <f t="shared" si="4"/>
        <v>47</v>
      </c>
      <c r="B55" s="12" t="s">
        <v>47</v>
      </c>
      <c r="C55" s="3" t="s">
        <v>15</v>
      </c>
      <c r="D55" s="14" t="s">
        <v>18</v>
      </c>
      <c r="E55" s="3" t="s">
        <v>48</v>
      </c>
      <c r="F55" s="13" t="s">
        <v>298</v>
      </c>
      <c r="G55" s="15">
        <v>60000</v>
      </c>
      <c r="H55" s="4">
        <f t="shared" si="0"/>
        <v>1722</v>
      </c>
      <c r="I55" s="4">
        <v>3486.68</v>
      </c>
      <c r="J55" s="4">
        <f t="shared" si="1"/>
        <v>1824</v>
      </c>
      <c r="K55" s="23">
        <v>5025</v>
      </c>
      <c r="L55" s="4">
        <f t="shared" si="2"/>
        <v>12057.68</v>
      </c>
      <c r="M55" s="4">
        <f t="shared" si="3"/>
        <v>47942.32</v>
      </c>
    </row>
    <row r="56" spans="1:13" ht="15" x14ac:dyDescent="0.25">
      <c r="A56" s="2">
        <f t="shared" si="4"/>
        <v>48</v>
      </c>
      <c r="B56" s="12" t="s">
        <v>49</v>
      </c>
      <c r="C56" s="3" t="s">
        <v>15</v>
      </c>
      <c r="D56" s="14" t="s">
        <v>18</v>
      </c>
      <c r="E56" s="3" t="s">
        <v>45</v>
      </c>
      <c r="F56" s="13" t="s">
        <v>298</v>
      </c>
      <c r="G56" s="15">
        <v>40000</v>
      </c>
      <c r="H56" s="4">
        <f t="shared" si="0"/>
        <v>1148</v>
      </c>
      <c r="I56" s="4">
        <v>442.65</v>
      </c>
      <c r="J56" s="4">
        <f t="shared" si="1"/>
        <v>1216</v>
      </c>
      <c r="K56" s="4">
        <v>25</v>
      </c>
      <c r="L56" s="4">
        <f t="shared" si="2"/>
        <v>2831.65</v>
      </c>
      <c r="M56" s="4">
        <f t="shared" si="3"/>
        <v>37168.35</v>
      </c>
    </row>
    <row r="57" spans="1:13" ht="15" x14ac:dyDescent="0.25">
      <c r="A57" s="2">
        <f t="shared" si="4"/>
        <v>49</v>
      </c>
      <c r="B57" s="12" t="s">
        <v>50</v>
      </c>
      <c r="C57" s="3" t="s">
        <v>15</v>
      </c>
      <c r="D57" s="14" t="s">
        <v>51</v>
      </c>
      <c r="E57" s="3" t="s">
        <v>19</v>
      </c>
      <c r="F57" s="13" t="s">
        <v>298</v>
      </c>
      <c r="G57" s="15">
        <v>40000</v>
      </c>
      <c r="H57" s="4">
        <f t="shared" si="0"/>
        <v>1148</v>
      </c>
      <c r="I57" s="4">
        <v>442.65</v>
      </c>
      <c r="J57" s="4">
        <f t="shared" si="1"/>
        <v>1216</v>
      </c>
      <c r="K57" s="4">
        <v>25</v>
      </c>
      <c r="L57" s="4">
        <f t="shared" si="2"/>
        <v>2831.65</v>
      </c>
      <c r="M57" s="4">
        <f t="shared" si="3"/>
        <v>37168.35</v>
      </c>
    </row>
    <row r="58" spans="1:13" ht="15" x14ac:dyDescent="0.25">
      <c r="A58" s="2">
        <f t="shared" si="4"/>
        <v>50</v>
      </c>
      <c r="B58" s="12" t="s">
        <v>52</v>
      </c>
      <c r="C58" s="3" t="s">
        <v>15</v>
      </c>
      <c r="D58" s="14" t="s">
        <v>51</v>
      </c>
      <c r="E58" s="3" t="s">
        <v>19</v>
      </c>
      <c r="F58" s="13" t="s">
        <v>298</v>
      </c>
      <c r="G58" s="15">
        <v>40000</v>
      </c>
      <c r="H58" s="4">
        <f t="shared" si="0"/>
        <v>1148</v>
      </c>
      <c r="I58" s="4">
        <v>0</v>
      </c>
      <c r="J58" s="4">
        <f t="shared" si="1"/>
        <v>1216</v>
      </c>
      <c r="K58" s="4">
        <v>25</v>
      </c>
      <c r="L58" s="4">
        <f t="shared" si="2"/>
        <v>2389</v>
      </c>
      <c r="M58" s="4">
        <f t="shared" si="3"/>
        <v>37611</v>
      </c>
    </row>
    <row r="59" spans="1:13" ht="15" x14ac:dyDescent="0.25">
      <c r="A59" s="2">
        <f t="shared" si="4"/>
        <v>51</v>
      </c>
      <c r="B59" s="12" t="s">
        <v>341</v>
      </c>
      <c r="C59" s="3" t="s">
        <v>13</v>
      </c>
      <c r="D59" s="14" t="s">
        <v>342</v>
      </c>
      <c r="E59" s="3" t="s">
        <v>343</v>
      </c>
      <c r="F59" s="13" t="s">
        <v>298</v>
      </c>
      <c r="G59" s="15">
        <v>80000</v>
      </c>
      <c r="H59" s="4">
        <f t="shared" si="0"/>
        <v>2296</v>
      </c>
      <c r="I59" s="4">
        <v>7400.87</v>
      </c>
      <c r="J59" s="4">
        <f t="shared" si="1"/>
        <v>2432</v>
      </c>
      <c r="K59" s="4">
        <v>25</v>
      </c>
      <c r="L59" s="4">
        <f t="shared" si="2"/>
        <v>12153.869999999999</v>
      </c>
      <c r="M59" s="4">
        <f t="shared" si="3"/>
        <v>67846.13</v>
      </c>
    </row>
    <row r="60" spans="1:13" ht="15" x14ac:dyDescent="0.25">
      <c r="A60" s="2">
        <f t="shared" si="4"/>
        <v>52</v>
      </c>
      <c r="B60" s="12" t="s">
        <v>53</v>
      </c>
      <c r="C60" s="3" t="s">
        <v>13</v>
      </c>
      <c r="D60" s="14" t="s">
        <v>54</v>
      </c>
      <c r="E60" s="3" t="s">
        <v>55</v>
      </c>
      <c r="F60" s="13" t="s">
        <v>298</v>
      </c>
      <c r="G60" s="15">
        <v>65000</v>
      </c>
      <c r="H60" s="4">
        <f t="shared" si="0"/>
        <v>1865.5</v>
      </c>
      <c r="I60" s="4">
        <v>0</v>
      </c>
      <c r="J60" s="4">
        <f t="shared" si="1"/>
        <v>1976</v>
      </c>
      <c r="K60" s="23">
        <v>5025</v>
      </c>
      <c r="L60" s="4">
        <f t="shared" si="2"/>
        <v>8866.5</v>
      </c>
      <c r="M60" s="4">
        <f t="shared" si="3"/>
        <v>56133.5</v>
      </c>
    </row>
    <row r="61" spans="1:13" ht="15" x14ac:dyDescent="0.25">
      <c r="A61" s="2">
        <f t="shared" si="4"/>
        <v>53</v>
      </c>
      <c r="B61" s="12" t="s">
        <v>191</v>
      </c>
      <c r="C61" s="3" t="s">
        <v>13</v>
      </c>
      <c r="D61" s="14" t="s">
        <v>54</v>
      </c>
      <c r="E61" s="3" t="s">
        <v>192</v>
      </c>
      <c r="F61" s="13" t="s">
        <v>298</v>
      </c>
      <c r="G61" s="15">
        <v>26250</v>
      </c>
      <c r="H61" s="4">
        <f t="shared" si="0"/>
        <v>753.375</v>
      </c>
      <c r="I61" s="4">
        <v>0</v>
      </c>
      <c r="J61" s="4">
        <f t="shared" si="1"/>
        <v>798</v>
      </c>
      <c r="K61" s="4">
        <v>25</v>
      </c>
      <c r="L61" s="4">
        <f t="shared" si="2"/>
        <v>1576.375</v>
      </c>
      <c r="M61" s="4">
        <f t="shared" si="3"/>
        <v>24673.625</v>
      </c>
    </row>
    <row r="62" spans="1:13" ht="15" x14ac:dyDescent="0.25">
      <c r="A62" s="2">
        <f t="shared" si="4"/>
        <v>54</v>
      </c>
      <c r="B62" s="12" t="s">
        <v>193</v>
      </c>
      <c r="C62" s="3" t="s">
        <v>15</v>
      </c>
      <c r="D62" s="14" t="s">
        <v>56</v>
      </c>
      <c r="E62" s="3" t="s">
        <v>194</v>
      </c>
      <c r="F62" s="13" t="s">
        <v>298</v>
      </c>
      <c r="G62" s="15">
        <v>160000</v>
      </c>
      <c r="H62" s="4">
        <f t="shared" si="0"/>
        <v>4592</v>
      </c>
      <c r="I62" s="4">
        <v>26218.87</v>
      </c>
      <c r="J62" s="4">
        <f t="shared" si="1"/>
        <v>4864</v>
      </c>
      <c r="K62" s="4">
        <v>25</v>
      </c>
      <c r="L62" s="4">
        <f t="shared" si="2"/>
        <v>35699.869999999995</v>
      </c>
      <c r="M62" s="4">
        <f t="shared" si="3"/>
        <v>124300.13</v>
      </c>
    </row>
    <row r="63" spans="1:13" ht="15" x14ac:dyDescent="0.25">
      <c r="A63" s="2">
        <f t="shared" si="4"/>
        <v>55</v>
      </c>
      <c r="B63" s="12" t="s">
        <v>57</v>
      </c>
      <c r="C63" s="3" t="s">
        <v>15</v>
      </c>
      <c r="D63" s="14" t="s">
        <v>20</v>
      </c>
      <c r="E63" s="3" t="s">
        <v>58</v>
      </c>
      <c r="F63" s="13" t="s">
        <v>298</v>
      </c>
      <c r="G63" s="15">
        <v>40000</v>
      </c>
      <c r="H63" s="4">
        <f t="shared" si="0"/>
        <v>1148</v>
      </c>
      <c r="I63" s="4">
        <v>442.65</v>
      </c>
      <c r="J63" s="4">
        <f t="shared" si="1"/>
        <v>1216</v>
      </c>
      <c r="K63" s="4">
        <v>25</v>
      </c>
      <c r="L63" s="4">
        <f t="shared" si="2"/>
        <v>2831.65</v>
      </c>
      <c r="M63" s="4">
        <f t="shared" si="3"/>
        <v>37168.35</v>
      </c>
    </row>
    <row r="64" spans="1:13" ht="15" x14ac:dyDescent="0.25">
      <c r="A64" s="2">
        <f t="shared" si="4"/>
        <v>56</v>
      </c>
      <c r="B64" s="12" t="s">
        <v>196</v>
      </c>
      <c r="C64" s="3" t="s">
        <v>15</v>
      </c>
      <c r="D64" s="14" t="s">
        <v>20</v>
      </c>
      <c r="E64" s="3" t="s">
        <v>199</v>
      </c>
      <c r="F64" s="13" t="s">
        <v>298</v>
      </c>
      <c r="G64" s="15">
        <v>31500</v>
      </c>
      <c r="H64" s="4">
        <f t="shared" si="0"/>
        <v>904.05</v>
      </c>
      <c r="I64" s="4">
        <v>0</v>
      </c>
      <c r="J64" s="4">
        <f t="shared" si="1"/>
        <v>957.6</v>
      </c>
      <c r="K64" s="4">
        <v>25</v>
      </c>
      <c r="L64" s="4">
        <f t="shared" si="2"/>
        <v>1886.65</v>
      </c>
      <c r="M64" s="4">
        <f t="shared" si="3"/>
        <v>29613.35</v>
      </c>
    </row>
    <row r="65" spans="1:13" ht="15" x14ac:dyDescent="0.25">
      <c r="A65" s="2">
        <f t="shared" si="4"/>
        <v>57</v>
      </c>
      <c r="B65" s="12" t="s">
        <v>198</v>
      </c>
      <c r="C65" s="3" t="s">
        <v>13</v>
      </c>
      <c r="D65" s="14" t="s">
        <v>20</v>
      </c>
      <c r="E65" s="3" t="s">
        <v>201</v>
      </c>
      <c r="F65" s="13" t="s">
        <v>298</v>
      </c>
      <c r="G65" s="15">
        <v>60000</v>
      </c>
      <c r="H65" s="4">
        <f t="shared" si="0"/>
        <v>1722</v>
      </c>
      <c r="I65" s="4">
        <v>3486.68</v>
      </c>
      <c r="J65" s="4">
        <f t="shared" si="1"/>
        <v>1824</v>
      </c>
      <c r="K65" s="4">
        <v>25</v>
      </c>
      <c r="L65" s="4">
        <f t="shared" si="2"/>
        <v>7057.68</v>
      </c>
      <c r="M65" s="4">
        <f t="shared" si="3"/>
        <v>52942.32</v>
      </c>
    </row>
    <row r="66" spans="1:13" ht="15" x14ac:dyDescent="0.25">
      <c r="A66" s="2">
        <f t="shared" si="4"/>
        <v>58</v>
      </c>
      <c r="B66" s="12" t="s">
        <v>197</v>
      </c>
      <c r="C66" s="3" t="s">
        <v>13</v>
      </c>
      <c r="D66" s="14" t="s">
        <v>20</v>
      </c>
      <c r="E66" s="3" t="s">
        <v>200</v>
      </c>
      <c r="F66" s="13" t="s">
        <v>298</v>
      </c>
      <c r="G66" s="15">
        <v>65000</v>
      </c>
      <c r="H66" s="4">
        <f t="shared" si="0"/>
        <v>1865.5</v>
      </c>
      <c r="I66" s="4">
        <v>4427.58</v>
      </c>
      <c r="J66" s="4">
        <f t="shared" si="1"/>
        <v>1976</v>
      </c>
      <c r="K66" s="4">
        <v>25</v>
      </c>
      <c r="L66" s="4">
        <f t="shared" si="2"/>
        <v>8294.08</v>
      </c>
      <c r="M66" s="4">
        <f t="shared" si="3"/>
        <v>56705.919999999998</v>
      </c>
    </row>
    <row r="67" spans="1:13" ht="15" x14ac:dyDescent="0.25">
      <c r="A67" s="2">
        <f t="shared" si="4"/>
        <v>59</v>
      </c>
      <c r="B67" s="12" t="s">
        <v>195</v>
      </c>
      <c r="C67" s="3" t="s">
        <v>15</v>
      </c>
      <c r="D67" s="14" t="s">
        <v>20</v>
      </c>
      <c r="E67" s="3" t="s">
        <v>199</v>
      </c>
      <c r="F67" s="13" t="s">
        <v>298</v>
      </c>
      <c r="G67" s="15">
        <v>31500</v>
      </c>
      <c r="H67" s="4">
        <f t="shared" si="0"/>
        <v>904.05</v>
      </c>
      <c r="I67" s="4">
        <v>0</v>
      </c>
      <c r="J67" s="4">
        <f t="shared" si="1"/>
        <v>957.6</v>
      </c>
      <c r="K67" s="4">
        <v>25</v>
      </c>
      <c r="L67" s="4">
        <f t="shared" si="2"/>
        <v>1886.65</v>
      </c>
      <c r="M67" s="4">
        <f t="shared" si="3"/>
        <v>29613.35</v>
      </c>
    </row>
    <row r="68" spans="1:13" ht="15" x14ac:dyDescent="0.25">
      <c r="A68" s="2">
        <f t="shared" si="4"/>
        <v>60</v>
      </c>
      <c r="B68" s="12" t="s">
        <v>327</v>
      </c>
      <c r="C68" s="3" t="s">
        <v>15</v>
      </c>
      <c r="D68" s="14" t="s">
        <v>20</v>
      </c>
      <c r="E68" s="3" t="s">
        <v>199</v>
      </c>
      <c r="F68" s="13" t="s">
        <v>298</v>
      </c>
      <c r="G68" s="15">
        <v>40000</v>
      </c>
      <c r="H68" s="4">
        <f t="shared" si="0"/>
        <v>1148</v>
      </c>
      <c r="I68" s="4">
        <v>442.65</v>
      </c>
      <c r="J68" s="4">
        <f t="shared" si="1"/>
        <v>1216</v>
      </c>
      <c r="K68" s="4">
        <v>25</v>
      </c>
      <c r="L68" s="4">
        <f t="shared" ref="L68" si="9">SUM(H68:K68)</f>
        <v>2831.65</v>
      </c>
      <c r="M68" s="4">
        <f t="shared" ref="M68" si="10">G68-L68</f>
        <v>37168.35</v>
      </c>
    </row>
    <row r="69" spans="1:13" ht="15" x14ac:dyDescent="0.25">
      <c r="A69" s="2">
        <f t="shared" si="4"/>
        <v>61</v>
      </c>
      <c r="B69" s="12" t="s">
        <v>336</v>
      </c>
      <c r="C69" s="3" t="s">
        <v>15</v>
      </c>
      <c r="D69" s="14" t="s">
        <v>20</v>
      </c>
      <c r="E69" s="3" t="s">
        <v>58</v>
      </c>
      <c r="F69" s="13" t="s">
        <v>298</v>
      </c>
      <c r="G69" s="15">
        <v>40000</v>
      </c>
      <c r="H69" s="4">
        <f t="shared" si="0"/>
        <v>1148</v>
      </c>
      <c r="I69" s="4">
        <v>442.65</v>
      </c>
      <c r="J69" s="4">
        <f t="shared" si="1"/>
        <v>1216</v>
      </c>
      <c r="K69" s="4">
        <v>25</v>
      </c>
      <c r="L69" s="4">
        <f t="shared" ref="L69" si="11">SUM(H69:K69)</f>
        <v>2831.65</v>
      </c>
      <c r="M69" s="4">
        <f t="shared" ref="M69" si="12">G69-L69</f>
        <v>37168.35</v>
      </c>
    </row>
    <row r="70" spans="1:13" ht="15" x14ac:dyDescent="0.25">
      <c r="A70" s="2">
        <f t="shared" si="4"/>
        <v>62</v>
      </c>
      <c r="B70" s="12" t="s">
        <v>59</v>
      </c>
      <c r="C70" s="3" t="s">
        <v>13</v>
      </c>
      <c r="D70" s="14" t="s">
        <v>60</v>
      </c>
      <c r="E70" s="3" t="s">
        <v>324</v>
      </c>
      <c r="F70" s="13" t="s">
        <v>298</v>
      </c>
      <c r="G70" s="15">
        <v>65000</v>
      </c>
      <c r="H70" s="4">
        <f t="shared" si="0"/>
        <v>1865.5</v>
      </c>
      <c r="I70" s="4">
        <v>4427.58</v>
      </c>
      <c r="J70" s="4">
        <f t="shared" si="1"/>
        <v>1976</v>
      </c>
      <c r="K70" s="4">
        <v>25</v>
      </c>
      <c r="L70" s="4">
        <f t="shared" ref="L70:L100" si="13">SUM(H70:K70)</f>
        <v>8294.08</v>
      </c>
      <c r="M70" s="4">
        <f t="shared" si="3"/>
        <v>56705.919999999998</v>
      </c>
    </row>
    <row r="71" spans="1:13" ht="15" x14ac:dyDescent="0.25">
      <c r="A71" s="2">
        <f t="shared" si="4"/>
        <v>63</v>
      </c>
      <c r="B71" s="12" t="s">
        <v>61</v>
      </c>
      <c r="C71" s="3" t="s">
        <v>15</v>
      </c>
      <c r="D71" s="14" t="s">
        <v>60</v>
      </c>
      <c r="E71" s="3" t="s">
        <v>21</v>
      </c>
      <c r="F71" s="13" t="s">
        <v>298</v>
      </c>
      <c r="G71" s="15">
        <v>40000</v>
      </c>
      <c r="H71" s="4">
        <f t="shared" si="0"/>
        <v>1148</v>
      </c>
      <c r="I71" s="4">
        <v>442.65</v>
      </c>
      <c r="J71" s="4">
        <f t="shared" si="1"/>
        <v>1216</v>
      </c>
      <c r="K71" s="4">
        <v>25</v>
      </c>
      <c r="L71" s="4">
        <f t="shared" si="13"/>
        <v>2831.65</v>
      </c>
      <c r="M71" s="4">
        <f t="shared" si="3"/>
        <v>37168.35</v>
      </c>
    </row>
    <row r="72" spans="1:13" ht="15" x14ac:dyDescent="0.25">
      <c r="A72" s="2">
        <f t="shared" si="4"/>
        <v>64</v>
      </c>
      <c r="B72" s="12" t="s">
        <v>202</v>
      </c>
      <c r="C72" s="3" t="s">
        <v>15</v>
      </c>
      <c r="D72" s="14" t="s">
        <v>60</v>
      </c>
      <c r="E72" s="3" t="s">
        <v>21</v>
      </c>
      <c r="F72" s="13" t="s">
        <v>298</v>
      </c>
      <c r="G72" s="15">
        <v>30000</v>
      </c>
      <c r="H72" s="4">
        <f t="shared" si="0"/>
        <v>861</v>
      </c>
      <c r="I72" s="4">
        <v>0</v>
      </c>
      <c r="J72" s="4">
        <f t="shared" si="1"/>
        <v>912</v>
      </c>
      <c r="K72" s="4">
        <v>25</v>
      </c>
      <c r="L72" s="4">
        <f t="shared" si="13"/>
        <v>1798</v>
      </c>
      <c r="M72" s="4">
        <f t="shared" si="3"/>
        <v>28202</v>
      </c>
    </row>
    <row r="73" spans="1:13" ht="15" x14ac:dyDescent="0.25">
      <c r="A73" s="2">
        <f t="shared" si="4"/>
        <v>65</v>
      </c>
      <c r="B73" s="12" t="s">
        <v>203</v>
      </c>
      <c r="C73" s="3" t="s">
        <v>15</v>
      </c>
      <c r="D73" s="14" t="s">
        <v>60</v>
      </c>
      <c r="E73" s="3" t="s">
        <v>21</v>
      </c>
      <c r="F73" s="13" t="s">
        <v>298</v>
      </c>
      <c r="G73" s="15">
        <v>40000</v>
      </c>
      <c r="H73" s="4">
        <f t="shared" si="0"/>
        <v>1148</v>
      </c>
      <c r="I73" s="4">
        <v>442.65</v>
      </c>
      <c r="J73" s="4">
        <f t="shared" si="1"/>
        <v>1216</v>
      </c>
      <c r="K73" s="4">
        <v>25</v>
      </c>
      <c r="L73" s="4">
        <f t="shared" si="13"/>
        <v>2831.65</v>
      </c>
      <c r="M73" s="4">
        <f t="shared" si="3"/>
        <v>37168.35</v>
      </c>
    </row>
    <row r="74" spans="1:13" ht="15" x14ac:dyDescent="0.25">
      <c r="A74" s="2">
        <f t="shared" si="4"/>
        <v>66</v>
      </c>
      <c r="B74" s="12" t="s">
        <v>204</v>
      </c>
      <c r="C74" s="3" t="s">
        <v>15</v>
      </c>
      <c r="D74" s="14" t="s">
        <v>60</v>
      </c>
      <c r="E74" s="3" t="s">
        <v>205</v>
      </c>
      <c r="F74" s="13" t="s">
        <v>298</v>
      </c>
      <c r="G74" s="15">
        <v>40000</v>
      </c>
      <c r="H74" s="4">
        <f t="shared" si="0"/>
        <v>1148</v>
      </c>
      <c r="I74" s="4">
        <v>442.65</v>
      </c>
      <c r="J74" s="4">
        <f t="shared" si="1"/>
        <v>1216</v>
      </c>
      <c r="K74" s="4">
        <v>25</v>
      </c>
      <c r="L74" s="4">
        <f t="shared" si="13"/>
        <v>2831.65</v>
      </c>
      <c r="M74" s="4">
        <f t="shared" si="3"/>
        <v>37168.35</v>
      </c>
    </row>
    <row r="75" spans="1:13" ht="15" x14ac:dyDescent="0.25">
      <c r="A75" s="2">
        <f t="shared" ref="A75:A138" si="14">A74+1</f>
        <v>67</v>
      </c>
      <c r="B75" s="12" t="s">
        <v>328</v>
      </c>
      <c r="C75" s="3" t="s">
        <v>15</v>
      </c>
      <c r="D75" s="14" t="s">
        <v>60</v>
      </c>
      <c r="E75" s="3" t="s">
        <v>21</v>
      </c>
      <c r="F75" s="13" t="s">
        <v>298</v>
      </c>
      <c r="G75" s="15">
        <v>40000</v>
      </c>
      <c r="H75" s="4">
        <f t="shared" si="0"/>
        <v>1148</v>
      </c>
      <c r="I75" s="4">
        <v>442.65</v>
      </c>
      <c r="J75" s="4">
        <f t="shared" ref="J75" si="15">G75*3.04%</f>
        <v>1216</v>
      </c>
      <c r="K75" s="4">
        <v>25</v>
      </c>
      <c r="L75" s="4">
        <f t="shared" si="13"/>
        <v>2831.65</v>
      </c>
      <c r="M75" s="4">
        <f>G75-L75</f>
        <v>37168.35</v>
      </c>
    </row>
    <row r="76" spans="1:13" ht="15" x14ac:dyDescent="0.25">
      <c r="A76" s="2">
        <f t="shared" si="14"/>
        <v>68</v>
      </c>
      <c r="B76" s="12" t="s">
        <v>337</v>
      </c>
      <c r="C76" s="3" t="s">
        <v>15</v>
      </c>
      <c r="D76" s="14" t="s">
        <v>60</v>
      </c>
      <c r="E76" s="3" t="s">
        <v>21</v>
      </c>
      <c r="F76" s="13" t="s">
        <v>298</v>
      </c>
      <c r="G76" s="15">
        <v>40000</v>
      </c>
      <c r="H76" s="4">
        <f t="shared" ref="H76" si="16">G76*2.87%</f>
        <v>1148</v>
      </c>
      <c r="I76" s="4">
        <v>442.65</v>
      </c>
      <c r="J76" s="4">
        <f t="shared" ref="J76" si="17">G76*3.04%</f>
        <v>1216</v>
      </c>
      <c r="K76" s="4">
        <v>25</v>
      </c>
      <c r="L76" s="4">
        <f t="shared" ref="L76" si="18">SUM(H76:K76)</f>
        <v>2831.65</v>
      </c>
      <c r="M76" s="4">
        <f>G76-L76</f>
        <v>37168.35</v>
      </c>
    </row>
    <row r="77" spans="1:13" ht="15" x14ac:dyDescent="0.25">
      <c r="A77" s="2">
        <f t="shared" si="14"/>
        <v>69</v>
      </c>
      <c r="B77" s="12" t="s">
        <v>62</v>
      </c>
      <c r="C77" s="3" t="s">
        <v>15</v>
      </c>
      <c r="D77" s="14" t="s">
        <v>22</v>
      </c>
      <c r="E77" s="3" t="s">
        <v>24</v>
      </c>
      <c r="F77" s="13" t="s">
        <v>298</v>
      </c>
      <c r="G77" s="15">
        <v>50000</v>
      </c>
      <c r="H77" s="4">
        <f t="shared" si="0"/>
        <v>1435</v>
      </c>
      <c r="I77" s="4">
        <v>1854</v>
      </c>
      <c r="J77" s="4">
        <f t="shared" si="1"/>
        <v>1520</v>
      </c>
      <c r="K77" s="4">
        <v>25</v>
      </c>
      <c r="L77" s="4">
        <f t="shared" si="13"/>
        <v>4834</v>
      </c>
      <c r="M77" s="4">
        <f t="shared" si="3"/>
        <v>45166</v>
      </c>
    </row>
    <row r="78" spans="1:13" ht="15" x14ac:dyDescent="0.25">
      <c r="A78" s="2">
        <f t="shared" si="14"/>
        <v>70</v>
      </c>
      <c r="B78" s="12" t="s">
        <v>63</v>
      </c>
      <c r="C78" s="3" t="s">
        <v>15</v>
      </c>
      <c r="D78" s="14" t="s">
        <v>22</v>
      </c>
      <c r="E78" s="3" t="s">
        <v>23</v>
      </c>
      <c r="F78" s="13" t="s">
        <v>298</v>
      </c>
      <c r="G78" s="15">
        <v>21735</v>
      </c>
      <c r="H78" s="4">
        <f t="shared" si="0"/>
        <v>623.79449999999997</v>
      </c>
      <c r="I78" s="4">
        <v>0</v>
      </c>
      <c r="J78" s="4">
        <f t="shared" si="1"/>
        <v>660.74400000000003</v>
      </c>
      <c r="K78" s="4">
        <v>25</v>
      </c>
      <c r="L78" s="4">
        <f t="shared" si="13"/>
        <v>1309.5385000000001</v>
      </c>
      <c r="M78" s="4">
        <f t="shared" si="3"/>
        <v>20425.461500000001</v>
      </c>
    </row>
    <row r="79" spans="1:13" ht="15" x14ac:dyDescent="0.25">
      <c r="A79" s="2">
        <f t="shared" si="14"/>
        <v>71</v>
      </c>
      <c r="B79" s="12" t="s">
        <v>206</v>
      </c>
      <c r="C79" s="3" t="s">
        <v>13</v>
      </c>
      <c r="D79" s="14" t="s">
        <v>22</v>
      </c>
      <c r="E79" s="3" t="s">
        <v>222</v>
      </c>
      <c r="F79" s="13" t="s">
        <v>298</v>
      </c>
      <c r="G79" s="15">
        <v>140000</v>
      </c>
      <c r="H79" s="4">
        <f t="shared" si="0"/>
        <v>4018</v>
      </c>
      <c r="I79" s="4">
        <v>21514.37</v>
      </c>
      <c r="J79" s="4">
        <f t="shared" si="1"/>
        <v>4256</v>
      </c>
      <c r="K79" s="4">
        <v>25</v>
      </c>
      <c r="L79" s="4">
        <f t="shared" si="13"/>
        <v>29813.37</v>
      </c>
      <c r="M79" s="4">
        <f t="shared" si="3"/>
        <v>110186.63</v>
      </c>
    </row>
    <row r="80" spans="1:13" ht="15" x14ac:dyDescent="0.25">
      <c r="A80" s="2">
        <f t="shared" si="14"/>
        <v>72</v>
      </c>
      <c r="B80" s="12" t="s">
        <v>208</v>
      </c>
      <c r="C80" s="3" t="s">
        <v>13</v>
      </c>
      <c r="D80" s="14" t="s">
        <v>22</v>
      </c>
      <c r="E80" s="3" t="s">
        <v>23</v>
      </c>
      <c r="F80" s="13" t="s">
        <v>298</v>
      </c>
      <c r="G80" s="15">
        <v>21735</v>
      </c>
      <c r="H80" s="4">
        <f t="shared" si="0"/>
        <v>623.79449999999997</v>
      </c>
      <c r="I80" s="4">
        <v>0</v>
      </c>
      <c r="J80" s="4">
        <f t="shared" si="1"/>
        <v>660.74400000000003</v>
      </c>
      <c r="K80" s="4">
        <v>25</v>
      </c>
      <c r="L80" s="4">
        <f t="shared" si="13"/>
        <v>1309.5385000000001</v>
      </c>
      <c r="M80" s="4">
        <f t="shared" si="3"/>
        <v>20425.461500000001</v>
      </c>
    </row>
    <row r="81" spans="1:13" ht="15" x14ac:dyDescent="0.25">
      <c r="A81" s="2">
        <f t="shared" si="14"/>
        <v>73</v>
      </c>
      <c r="B81" s="12" t="s">
        <v>162</v>
      </c>
      <c r="C81" s="3" t="s">
        <v>13</v>
      </c>
      <c r="D81" s="14" t="s">
        <v>22</v>
      </c>
      <c r="E81" s="3" t="s">
        <v>352</v>
      </c>
      <c r="F81" s="13" t="s">
        <v>298</v>
      </c>
      <c r="G81" s="15">
        <v>65000</v>
      </c>
      <c r="H81" s="4">
        <f>G81*2.87%</f>
        <v>1865.5</v>
      </c>
      <c r="I81" s="4">
        <v>4427.58</v>
      </c>
      <c r="J81" s="4">
        <f>G81*3.04%</f>
        <v>1976</v>
      </c>
      <c r="K81" s="4">
        <v>25</v>
      </c>
      <c r="L81" s="4">
        <f>SUM(H81:K81)</f>
        <v>8294.08</v>
      </c>
      <c r="M81" s="4">
        <f>G81-L81</f>
        <v>56705.919999999998</v>
      </c>
    </row>
    <row r="82" spans="1:13" ht="15" x14ac:dyDescent="0.25">
      <c r="A82" s="2">
        <f t="shared" si="14"/>
        <v>74</v>
      </c>
      <c r="B82" s="12" t="s">
        <v>163</v>
      </c>
      <c r="C82" s="3" t="s">
        <v>13</v>
      </c>
      <c r="D82" s="14" t="s">
        <v>22</v>
      </c>
      <c r="E82" s="3" t="s">
        <v>24</v>
      </c>
      <c r="F82" s="13" t="s">
        <v>298</v>
      </c>
      <c r="G82" s="15">
        <v>50000</v>
      </c>
      <c r="H82" s="4">
        <f>G82*2.87%</f>
        <v>1435</v>
      </c>
      <c r="I82" s="4">
        <v>1854</v>
      </c>
      <c r="J82" s="4">
        <f>G82*3.04%</f>
        <v>1520</v>
      </c>
      <c r="K82" s="4">
        <v>25</v>
      </c>
      <c r="L82" s="4">
        <f>SUM(H82:K82)</f>
        <v>4834</v>
      </c>
      <c r="M82" s="4">
        <f>G82-L82</f>
        <v>45166</v>
      </c>
    </row>
    <row r="83" spans="1:13" ht="15" x14ac:dyDescent="0.25">
      <c r="A83" s="2">
        <f t="shared" si="14"/>
        <v>75</v>
      </c>
      <c r="B83" s="12" t="s">
        <v>301</v>
      </c>
      <c r="C83" s="3" t="s">
        <v>13</v>
      </c>
      <c r="D83" s="14" t="s">
        <v>22</v>
      </c>
      <c r="E83" s="3" t="s">
        <v>24</v>
      </c>
      <c r="F83" s="13" t="s">
        <v>298</v>
      </c>
      <c r="G83" s="15">
        <v>45000</v>
      </c>
      <c r="H83" s="4">
        <f t="shared" ref="H83" si="19">G83*2.87%</f>
        <v>1291.5</v>
      </c>
      <c r="I83" s="23">
        <v>1148.33</v>
      </c>
      <c r="J83" s="4">
        <f t="shared" ref="J83" si="20">G83*3.04%</f>
        <v>1368</v>
      </c>
      <c r="K83" s="4">
        <v>25</v>
      </c>
      <c r="L83" s="4">
        <f>SUM(H83:K83)</f>
        <v>3832.83</v>
      </c>
      <c r="M83" s="4">
        <f>G83-L83</f>
        <v>41167.17</v>
      </c>
    </row>
    <row r="84" spans="1:13" ht="15" x14ac:dyDescent="0.25">
      <c r="A84" s="2">
        <f t="shared" si="14"/>
        <v>76</v>
      </c>
      <c r="B84" s="12" t="s">
        <v>221</v>
      </c>
      <c r="C84" s="3" t="s">
        <v>15</v>
      </c>
      <c r="D84" s="14" t="s">
        <v>22</v>
      </c>
      <c r="E84" s="3" t="s">
        <v>24</v>
      </c>
      <c r="F84" s="13" t="s">
        <v>298</v>
      </c>
      <c r="G84" s="15">
        <v>45000</v>
      </c>
      <c r="H84" s="4">
        <f t="shared" si="0"/>
        <v>1291.5</v>
      </c>
      <c r="I84" s="4">
        <v>1148.33</v>
      </c>
      <c r="J84" s="4">
        <f t="shared" si="1"/>
        <v>1368</v>
      </c>
      <c r="K84" s="4">
        <v>25</v>
      </c>
      <c r="L84" s="4">
        <f t="shared" si="13"/>
        <v>3832.83</v>
      </c>
      <c r="M84" s="4">
        <f t="shared" si="3"/>
        <v>41167.17</v>
      </c>
    </row>
    <row r="85" spans="1:13" ht="15" x14ac:dyDescent="0.25">
      <c r="A85" s="2">
        <f t="shared" si="14"/>
        <v>77</v>
      </c>
      <c r="B85" s="12" t="s">
        <v>210</v>
      </c>
      <c r="C85" s="3" t="s">
        <v>13</v>
      </c>
      <c r="D85" s="14" t="s">
        <v>22</v>
      </c>
      <c r="E85" s="3" t="s">
        <v>23</v>
      </c>
      <c r="F85" s="13" t="s">
        <v>298</v>
      </c>
      <c r="G85" s="15">
        <v>30000</v>
      </c>
      <c r="H85" s="4">
        <f t="shared" si="0"/>
        <v>861</v>
      </c>
      <c r="I85" s="4">
        <v>0</v>
      </c>
      <c r="J85" s="4">
        <f t="shared" si="1"/>
        <v>912</v>
      </c>
      <c r="K85" s="4">
        <v>25</v>
      </c>
      <c r="L85" s="4">
        <f t="shared" si="13"/>
        <v>1798</v>
      </c>
      <c r="M85" s="4">
        <f t="shared" si="3"/>
        <v>28202</v>
      </c>
    </row>
    <row r="86" spans="1:13" ht="15" x14ac:dyDescent="0.25">
      <c r="A86" s="2">
        <f t="shared" si="14"/>
        <v>78</v>
      </c>
      <c r="B86" s="12" t="s">
        <v>211</v>
      </c>
      <c r="C86" s="3" t="s">
        <v>13</v>
      </c>
      <c r="D86" s="14" t="s">
        <v>22</v>
      </c>
      <c r="E86" s="3" t="s">
        <v>23</v>
      </c>
      <c r="F86" s="13" t="s">
        <v>298</v>
      </c>
      <c r="G86" s="15">
        <v>21735</v>
      </c>
      <c r="H86" s="4">
        <f t="shared" si="0"/>
        <v>623.79449999999997</v>
      </c>
      <c r="I86" s="4">
        <v>0</v>
      </c>
      <c r="J86" s="4">
        <f t="shared" si="1"/>
        <v>660.74400000000003</v>
      </c>
      <c r="K86" s="4">
        <v>25</v>
      </c>
      <c r="L86" s="4">
        <f t="shared" si="13"/>
        <v>1309.5385000000001</v>
      </c>
      <c r="M86" s="4">
        <f t="shared" si="3"/>
        <v>20425.461500000001</v>
      </c>
    </row>
    <row r="87" spans="1:13" ht="15" x14ac:dyDescent="0.25">
      <c r="A87" s="2">
        <f t="shared" si="14"/>
        <v>79</v>
      </c>
      <c r="B87" s="12" t="s">
        <v>212</v>
      </c>
      <c r="C87" s="3" t="s">
        <v>15</v>
      </c>
      <c r="D87" s="14" t="s">
        <v>22</v>
      </c>
      <c r="E87" s="3" t="s">
        <v>23</v>
      </c>
      <c r="F87" s="13" t="s">
        <v>298</v>
      </c>
      <c r="G87" s="15">
        <v>25000</v>
      </c>
      <c r="H87" s="4">
        <f t="shared" si="0"/>
        <v>717.5</v>
      </c>
      <c r="I87" s="4">
        <v>0</v>
      </c>
      <c r="J87" s="4">
        <f t="shared" si="1"/>
        <v>760</v>
      </c>
      <c r="K87" s="4">
        <v>25</v>
      </c>
      <c r="L87" s="4">
        <f t="shared" si="13"/>
        <v>1502.5</v>
      </c>
      <c r="M87" s="4">
        <f t="shared" si="3"/>
        <v>23497.5</v>
      </c>
    </row>
    <row r="88" spans="1:13" ht="15" x14ac:dyDescent="0.25">
      <c r="A88" s="2">
        <f t="shared" si="14"/>
        <v>80</v>
      </c>
      <c r="B88" s="12" t="s">
        <v>213</v>
      </c>
      <c r="C88" s="3" t="s">
        <v>13</v>
      </c>
      <c r="D88" s="14" t="s">
        <v>22</v>
      </c>
      <c r="E88" s="3" t="s">
        <v>23</v>
      </c>
      <c r="F88" s="13" t="s">
        <v>298</v>
      </c>
      <c r="G88" s="15">
        <v>21735</v>
      </c>
      <c r="H88" s="4">
        <f t="shared" si="0"/>
        <v>623.79449999999997</v>
      </c>
      <c r="I88" s="4">
        <v>0</v>
      </c>
      <c r="J88" s="4">
        <f t="shared" si="1"/>
        <v>660.74400000000003</v>
      </c>
      <c r="K88" s="4">
        <v>25</v>
      </c>
      <c r="L88" s="4">
        <f t="shared" si="13"/>
        <v>1309.5385000000001</v>
      </c>
      <c r="M88" s="4">
        <f t="shared" si="3"/>
        <v>20425.461500000001</v>
      </c>
    </row>
    <row r="89" spans="1:13" ht="15" x14ac:dyDescent="0.25">
      <c r="A89" s="2">
        <f t="shared" si="14"/>
        <v>81</v>
      </c>
      <c r="B89" s="12" t="s">
        <v>214</v>
      </c>
      <c r="C89" s="3" t="s">
        <v>15</v>
      </c>
      <c r="D89" s="14" t="s">
        <v>22</v>
      </c>
      <c r="E89" s="3" t="s">
        <v>23</v>
      </c>
      <c r="F89" s="13" t="s">
        <v>298</v>
      </c>
      <c r="G89" s="15">
        <v>21735</v>
      </c>
      <c r="H89" s="4">
        <f t="shared" si="0"/>
        <v>623.79449999999997</v>
      </c>
      <c r="I89" s="4">
        <v>0</v>
      </c>
      <c r="J89" s="4">
        <f t="shared" si="1"/>
        <v>660.74400000000003</v>
      </c>
      <c r="K89" s="4">
        <v>25</v>
      </c>
      <c r="L89" s="4">
        <f t="shared" si="13"/>
        <v>1309.5385000000001</v>
      </c>
      <c r="M89" s="4">
        <f t="shared" si="3"/>
        <v>20425.461500000001</v>
      </c>
    </row>
    <row r="90" spans="1:13" ht="15" x14ac:dyDescent="0.25">
      <c r="A90" s="2">
        <f t="shared" si="14"/>
        <v>82</v>
      </c>
      <c r="B90" s="12" t="s">
        <v>215</v>
      </c>
      <c r="C90" s="3" t="s">
        <v>13</v>
      </c>
      <c r="D90" s="14" t="s">
        <v>22</v>
      </c>
      <c r="E90" s="3" t="s">
        <v>23</v>
      </c>
      <c r="F90" s="13" t="s">
        <v>298</v>
      </c>
      <c r="G90" s="15">
        <v>21735</v>
      </c>
      <c r="H90" s="4">
        <f t="shared" si="0"/>
        <v>623.79449999999997</v>
      </c>
      <c r="I90" s="4">
        <v>0</v>
      </c>
      <c r="J90" s="4">
        <f t="shared" si="1"/>
        <v>660.74400000000003</v>
      </c>
      <c r="K90" s="4">
        <v>25</v>
      </c>
      <c r="L90" s="4">
        <f t="shared" si="13"/>
        <v>1309.5385000000001</v>
      </c>
      <c r="M90" s="4">
        <f t="shared" si="3"/>
        <v>20425.461500000001</v>
      </c>
    </row>
    <row r="91" spans="1:13" ht="15" x14ac:dyDescent="0.25">
      <c r="A91" s="2">
        <f t="shared" si="14"/>
        <v>83</v>
      </c>
      <c r="B91" s="12" t="s">
        <v>216</v>
      </c>
      <c r="C91" s="3" t="s">
        <v>15</v>
      </c>
      <c r="D91" s="14" t="s">
        <v>22</v>
      </c>
      <c r="E91" s="3" t="s">
        <v>23</v>
      </c>
      <c r="F91" s="13" t="s">
        <v>298</v>
      </c>
      <c r="G91" s="15">
        <v>21735</v>
      </c>
      <c r="H91" s="4">
        <f t="shared" si="0"/>
        <v>623.79449999999997</v>
      </c>
      <c r="I91" s="4">
        <v>0</v>
      </c>
      <c r="J91" s="4">
        <f t="shared" si="1"/>
        <v>660.74400000000003</v>
      </c>
      <c r="K91" s="4">
        <v>25</v>
      </c>
      <c r="L91" s="4">
        <f t="shared" si="13"/>
        <v>1309.5385000000001</v>
      </c>
      <c r="M91" s="4">
        <f t="shared" si="3"/>
        <v>20425.461500000001</v>
      </c>
    </row>
    <row r="92" spans="1:13" ht="15" x14ac:dyDescent="0.25">
      <c r="A92" s="2">
        <f t="shared" si="14"/>
        <v>84</v>
      </c>
      <c r="B92" s="12" t="s">
        <v>218</v>
      </c>
      <c r="C92" s="3" t="s">
        <v>15</v>
      </c>
      <c r="D92" s="14" t="s">
        <v>22</v>
      </c>
      <c r="E92" s="3" t="s">
        <v>23</v>
      </c>
      <c r="F92" s="13" t="s">
        <v>298</v>
      </c>
      <c r="G92" s="15">
        <v>21735</v>
      </c>
      <c r="H92" s="4">
        <f t="shared" si="0"/>
        <v>623.79449999999997</v>
      </c>
      <c r="I92" s="4">
        <v>0</v>
      </c>
      <c r="J92" s="4">
        <f t="shared" si="1"/>
        <v>660.74400000000003</v>
      </c>
      <c r="K92" s="4">
        <v>25</v>
      </c>
      <c r="L92" s="4">
        <f t="shared" si="13"/>
        <v>1309.5385000000001</v>
      </c>
      <c r="M92" s="4">
        <f t="shared" si="3"/>
        <v>20425.461500000001</v>
      </c>
    </row>
    <row r="93" spans="1:13" ht="15" x14ac:dyDescent="0.25">
      <c r="A93" s="2">
        <f t="shared" si="14"/>
        <v>85</v>
      </c>
      <c r="B93" s="12" t="s">
        <v>219</v>
      </c>
      <c r="C93" s="3" t="s">
        <v>13</v>
      </c>
      <c r="D93" s="14" t="s">
        <v>22</v>
      </c>
      <c r="E93" s="3" t="s">
        <v>23</v>
      </c>
      <c r="F93" s="13" t="s">
        <v>298</v>
      </c>
      <c r="G93" s="15">
        <v>21735</v>
      </c>
      <c r="H93" s="4">
        <f t="shared" si="0"/>
        <v>623.79449999999997</v>
      </c>
      <c r="I93" s="4">
        <v>0</v>
      </c>
      <c r="J93" s="4">
        <f t="shared" si="1"/>
        <v>660.74400000000003</v>
      </c>
      <c r="K93" s="4">
        <v>25</v>
      </c>
      <c r="L93" s="4">
        <f t="shared" si="13"/>
        <v>1309.5385000000001</v>
      </c>
      <c r="M93" s="4">
        <f t="shared" si="3"/>
        <v>20425.461500000001</v>
      </c>
    </row>
    <row r="94" spans="1:13" ht="15" x14ac:dyDescent="0.25">
      <c r="A94" s="2">
        <f t="shared" si="14"/>
        <v>86</v>
      </c>
      <c r="B94" s="12" t="s">
        <v>220</v>
      </c>
      <c r="C94" s="3" t="s">
        <v>15</v>
      </c>
      <c r="D94" s="14" t="s">
        <v>22</v>
      </c>
      <c r="E94" s="3" t="s">
        <v>23</v>
      </c>
      <c r="F94" s="13" t="s">
        <v>298</v>
      </c>
      <c r="G94" s="15">
        <v>21735</v>
      </c>
      <c r="H94" s="4">
        <f t="shared" si="0"/>
        <v>623.79449999999997</v>
      </c>
      <c r="I94" s="4">
        <v>0</v>
      </c>
      <c r="J94" s="4">
        <f t="shared" si="1"/>
        <v>660.74400000000003</v>
      </c>
      <c r="K94" s="4">
        <v>25</v>
      </c>
      <c r="L94" s="4">
        <f t="shared" si="13"/>
        <v>1309.5385000000001</v>
      </c>
      <c r="M94" s="4">
        <f t="shared" si="3"/>
        <v>20425.461500000001</v>
      </c>
    </row>
    <row r="95" spans="1:13" ht="15" x14ac:dyDescent="0.25">
      <c r="A95" s="2">
        <f t="shared" si="14"/>
        <v>87</v>
      </c>
      <c r="B95" s="12" t="s">
        <v>217</v>
      </c>
      <c r="C95" s="3" t="s">
        <v>15</v>
      </c>
      <c r="D95" s="14" t="s">
        <v>22</v>
      </c>
      <c r="E95" s="3" t="s">
        <v>23</v>
      </c>
      <c r="F95" s="13" t="s">
        <v>298</v>
      </c>
      <c r="G95" s="15">
        <v>21735</v>
      </c>
      <c r="H95" s="4">
        <f t="shared" si="0"/>
        <v>623.79449999999997</v>
      </c>
      <c r="I95" s="4">
        <v>0</v>
      </c>
      <c r="J95" s="4">
        <f t="shared" si="1"/>
        <v>660.74400000000003</v>
      </c>
      <c r="K95" s="4">
        <v>25</v>
      </c>
      <c r="L95" s="4">
        <f t="shared" si="13"/>
        <v>1309.5385000000001</v>
      </c>
      <c r="M95" s="4">
        <f t="shared" si="3"/>
        <v>20425.461500000001</v>
      </c>
    </row>
    <row r="96" spans="1:13" ht="15" x14ac:dyDescent="0.25">
      <c r="A96" s="2">
        <f t="shared" si="14"/>
        <v>88</v>
      </c>
      <c r="B96" s="12" t="s">
        <v>207</v>
      </c>
      <c r="C96" s="3" t="s">
        <v>13</v>
      </c>
      <c r="D96" s="14" t="s">
        <v>22</v>
      </c>
      <c r="E96" s="3" t="s">
        <v>223</v>
      </c>
      <c r="F96" s="13" t="s">
        <v>298</v>
      </c>
      <c r="G96" s="15">
        <v>31500</v>
      </c>
      <c r="H96" s="4">
        <f t="shared" si="0"/>
        <v>904.05</v>
      </c>
      <c r="I96" s="4">
        <v>0</v>
      </c>
      <c r="J96" s="4">
        <f t="shared" si="1"/>
        <v>957.6</v>
      </c>
      <c r="K96" s="4">
        <v>25</v>
      </c>
      <c r="L96" s="4">
        <f t="shared" si="13"/>
        <v>1886.65</v>
      </c>
      <c r="M96" s="4">
        <f t="shared" si="3"/>
        <v>29613.35</v>
      </c>
    </row>
    <row r="97" spans="1:13" ht="15" x14ac:dyDescent="0.25">
      <c r="A97" s="2">
        <f t="shared" si="14"/>
        <v>89</v>
      </c>
      <c r="B97" s="12" t="s">
        <v>331</v>
      </c>
      <c r="C97" s="3" t="s">
        <v>15</v>
      </c>
      <c r="D97" s="14" t="s">
        <v>22</v>
      </c>
      <c r="E97" s="3" t="s">
        <v>23</v>
      </c>
      <c r="F97" s="13" t="s">
        <v>298</v>
      </c>
      <c r="G97" s="15">
        <v>21735</v>
      </c>
      <c r="H97" s="4">
        <f t="shared" ref="H97:H99" si="21">G97*2.87%</f>
        <v>623.79449999999997</v>
      </c>
      <c r="I97" s="4">
        <v>0</v>
      </c>
      <c r="J97" s="4">
        <f t="shared" ref="J97:J99" si="22">G97*3.04%</f>
        <v>660.74400000000003</v>
      </c>
      <c r="K97" s="4">
        <v>25</v>
      </c>
      <c r="L97" s="4">
        <f t="shared" ref="L97" si="23">SUM(H97:K97)</f>
        <v>1309.5385000000001</v>
      </c>
      <c r="M97" s="4">
        <f t="shared" ref="M97" si="24">G97-L97</f>
        <v>20425.461500000001</v>
      </c>
    </row>
    <row r="98" spans="1:13" ht="15" x14ac:dyDescent="0.25">
      <c r="A98" s="2">
        <f t="shared" si="14"/>
        <v>90</v>
      </c>
      <c r="B98" s="12" t="s">
        <v>346</v>
      </c>
      <c r="C98" s="3" t="s">
        <v>13</v>
      </c>
      <c r="D98" s="14" t="s">
        <v>22</v>
      </c>
      <c r="E98" s="3" t="s">
        <v>24</v>
      </c>
      <c r="F98" s="13" t="s">
        <v>298</v>
      </c>
      <c r="G98" s="15">
        <v>38333.33</v>
      </c>
      <c r="H98" s="4">
        <f t="shared" si="21"/>
        <v>1100.166571</v>
      </c>
      <c r="I98" s="4">
        <v>207.42</v>
      </c>
      <c r="J98" s="4">
        <f t="shared" si="22"/>
        <v>1165.333232</v>
      </c>
      <c r="K98" s="4">
        <v>25</v>
      </c>
      <c r="L98" s="4">
        <f t="shared" ref="L98:L99" si="25">SUM(H98:K98)</f>
        <v>2497.9198029999998</v>
      </c>
      <c r="M98" s="4">
        <f t="shared" ref="M98:M99" si="26">G98-L98</f>
        <v>35835.410197000005</v>
      </c>
    </row>
    <row r="99" spans="1:13" ht="15" x14ac:dyDescent="0.25">
      <c r="A99" s="2">
        <f t="shared" si="14"/>
        <v>91</v>
      </c>
      <c r="B99" s="12" t="s">
        <v>347</v>
      </c>
      <c r="C99" s="3" t="s">
        <v>13</v>
      </c>
      <c r="D99" s="14" t="s">
        <v>22</v>
      </c>
      <c r="E99" s="3" t="s">
        <v>23</v>
      </c>
      <c r="F99" s="13" t="s">
        <v>298</v>
      </c>
      <c r="G99" s="15">
        <v>16663.5</v>
      </c>
      <c r="H99" s="4">
        <f t="shared" si="21"/>
        <v>478.24245000000002</v>
      </c>
      <c r="I99" s="4">
        <v>0</v>
      </c>
      <c r="J99" s="4">
        <f t="shared" si="22"/>
        <v>506.57040000000001</v>
      </c>
      <c r="K99" s="4">
        <v>25</v>
      </c>
      <c r="L99" s="4">
        <f t="shared" si="25"/>
        <v>1009.81285</v>
      </c>
      <c r="M99" s="4">
        <f t="shared" si="26"/>
        <v>15653.68715</v>
      </c>
    </row>
    <row r="100" spans="1:13" ht="15" x14ac:dyDescent="0.25">
      <c r="A100" s="2">
        <f t="shared" si="14"/>
        <v>92</v>
      </c>
      <c r="B100" s="12" t="s">
        <v>65</v>
      </c>
      <c r="C100" s="3" t="s">
        <v>15</v>
      </c>
      <c r="D100" s="14" t="s">
        <v>25</v>
      </c>
      <c r="E100" s="3" t="s">
        <v>64</v>
      </c>
      <c r="F100" s="13" t="s">
        <v>298</v>
      </c>
      <c r="G100" s="15">
        <v>40000</v>
      </c>
      <c r="H100" s="4">
        <f t="shared" si="0"/>
        <v>1148</v>
      </c>
      <c r="I100" s="4">
        <v>0</v>
      </c>
      <c r="J100" s="4">
        <f t="shared" si="1"/>
        <v>1216</v>
      </c>
      <c r="K100" s="23">
        <v>7204.78</v>
      </c>
      <c r="L100" s="4">
        <f t="shared" si="13"/>
        <v>9568.7799999999988</v>
      </c>
      <c r="M100" s="4">
        <f t="shared" si="3"/>
        <v>30431.22</v>
      </c>
    </row>
    <row r="101" spans="1:13" ht="15" x14ac:dyDescent="0.25">
      <c r="A101" s="2">
        <f t="shared" si="14"/>
        <v>93</v>
      </c>
      <c r="B101" s="12" t="s">
        <v>224</v>
      </c>
      <c r="C101" s="3" t="s">
        <v>15</v>
      </c>
      <c r="D101" s="14" t="s">
        <v>25</v>
      </c>
      <c r="E101" s="3" t="s">
        <v>24</v>
      </c>
      <c r="F101" s="13" t="s">
        <v>298</v>
      </c>
      <c r="G101" s="15">
        <v>45000</v>
      </c>
      <c r="H101" s="4">
        <f t="shared" si="0"/>
        <v>1291.5</v>
      </c>
      <c r="I101" s="4">
        <v>1148.33</v>
      </c>
      <c r="J101" s="4">
        <f t="shared" si="1"/>
        <v>1368</v>
      </c>
      <c r="K101" s="4">
        <v>25</v>
      </c>
      <c r="L101" s="4">
        <f t="shared" ref="L101:L108" si="27">SUM(H101:K101)</f>
        <v>3832.83</v>
      </c>
      <c r="M101" s="4">
        <f t="shared" si="3"/>
        <v>41167.17</v>
      </c>
    </row>
    <row r="102" spans="1:13" ht="15" x14ac:dyDescent="0.25">
      <c r="A102" s="2">
        <f t="shared" si="14"/>
        <v>94</v>
      </c>
      <c r="B102" s="12" t="s">
        <v>225</v>
      </c>
      <c r="C102" s="3" t="s">
        <v>13</v>
      </c>
      <c r="D102" s="14" t="s">
        <v>25</v>
      </c>
      <c r="E102" s="3" t="s">
        <v>64</v>
      </c>
      <c r="F102" s="13" t="s">
        <v>298</v>
      </c>
      <c r="G102" s="15">
        <v>40000</v>
      </c>
      <c r="H102" s="4">
        <f t="shared" si="0"/>
        <v>1148</v>
      </c>
      <c r="I102" s="4">
        <v>442.65</v>
      </c>
      <c r="J102" s="4">
        <f t="shared" si="1"/>
        <v>1216</v>
      </c>
      <c r="K102" s="4">
        <v>25</v>
      </c>
      <c r="L102" s="4">
        <f t="shared" si="27"/>
        <v>2831.65</v>
      </c>
      <c r="M102" s="4">
        <f t="shared" si="3"/>
        <v>37168.35</v>
      </c>
    </row>
    <row r="103" spans="1:13" ht="15" x14ac:dyDescent="0.25">
      <c r="A103" s="2">
        <f t="shared" si="14"/>
        <v>95</v>
      </c>
      <c r="B103" s="12" t="s">
        <v>226</v>
      </c>
      <c r="C103" s="3" t="s">
        <v>13</v>
      </c>
      <c r="D103" s="14" t="s">
        <v>25</v>
      </c>
      <c r="E103" s="3" t="s">
        <v>227</v>
      </c>
      <c r="F103" s="13" t="s">
        <v>298</v>
      </c>
      <c r="G103" s="15">
        <v>90000</v>
      </c>
      <c r="H103" s="4">
        <f t="shared" si="0"/>
        <v>2583</v>
      </c>
      <c r="I103" s="4">
        <v>9753.1200000000008</v>
      </c>
      <c r="J103" s="4">
        <f t="shared" si="1"/>
        <v>2736</v>
      </c>
      <c r="K103" s="4">
        <v>25</v>
      </c>
      <c r="L103" s="4">
        <f t="shared" si="27"/>
        <v>15097.12</v>
      </c>
      <c r="M103" s="4">
        <f t="shared" si="3"/>
        <v>74902.880000000005</v>
      </c>
    </row>
    <row r="104" spans="1:13" s="16" customFormat="1" ht="15" x14ac:dyDescent="0.25">
      <c r="A104" s="2">
        <f t="shared" si="14"/>
        <v>96</v>
      </c>
      <c r="B104" s="12" t="s">
        <v>110</v>
      </c>
      <c r="C104" s="3" t="s">
        <v>15</v>
      </c>
      <c r="D104" s="14" t="s">
        <v>25</v>
      </c>
      <c r="E104" s="3" t="s">
        <v>64</v>
      </c>
      <c r="F104" s="13" t="s">
        <v>298</v>
      </c>
      <c r="G104" s="15">
        <v>50000</v>
      </c>
      <c r="H104" s="4">
        <f>G104*2.87%</f>
        <v>1435</v>
      </c>
      <c r="I104" s="4">
        <v>1854</v>
      </c>
      <c r="J104" s="4">
        <f>G104*3.04%</f>
        <v>1520</v>
      </c>
      <c r="K104" s="4">
        <v>25</v>
      </c>
      <c r="L104" s="4">
        <f t="shared" si="27"/>
        <v>4834</v>
      </c>
      <c r="M104" s="4">
        <f>G104-L104</f>
        <v>45166</v>
      </c>
    </row>
    <row r="105" spans="1:13" s="16" customFormat="1" ht="15" x14ac:dyDescent="0.25">
      <c r="A105" s="2">
        <f t="shared" si="14"/>
        <v>97</v>
      </c>
      <c r="B105" s="12" t="s">
        <v>332</v>
      </c>
      <c r="C105" s="3" t="s">
        <v>15</v>
      </c>
      <c r="D105" s="14" t="s">
        <v>25</v>
      </c>
      <c r="E105" s="3" t="s">
        <v>333</v>
      </c>
      <c r="F105" s="13" t="s">
        <v>298</v>
      </c>
      <c r="G105" s="15">
        <v>37000</v>
      </c>
      <c r="H105" s="4">
        <f>G105*2.87%</f>
        <v>1061.9000000000001</v>
      </c>
      <c r="I105" s="4">
        <v>19.25</v>
      </c>
      <c r="J105" s="4">
        <f>G105*3.04%</f>
        <v>1124.8</v>
      </c>
      <c r="K105" s="4">
        <v>25</v>
      </c>
      <c r="L105" s="4">
        <f t="shared" si="27"/>
        <v>2230.9499999999998</v>
      </c>
      <c r="M105" s="4">
        <f>G105-L105</f>
        <v>34769.050000000003</v>
      </c>
    </row>
    <row r="106" spans="1:13" ht="15" x14ac:dyDescent="0.25">
      <c r="A106" s="2">
        <f t="shared" si="14"/>
        <v>98</v>
      </c>
      <c r="B106" s="12" t="s">
        <v>165</v>
      </c>
      <c r="C106" s="3" t="s">
        <v>13</v>
      </c>
      <c r="D106" s="14" t="s">
        <v>25</v>
      </c>
      <c r="E106" s="3" t="s">
        <v>333</v>
      </c>
      <c r="F106" s="13" t="s">
        <v>298</v>
      </c>
      <c r="G106" s="15">
        <v>31500</v>
      </c>
      <c r="H106" s="4">
        <f>G106*2.87%</f>
        <v>904.05</v>
      </c>
      <c r="I106" s="4">
        <v>0</v>
      </c>
      <c r="J106" s="4">
        <f>G106*3.04%</f>
        <v>957.6</v>
      </c>
      <c r="K106" s="4">
        <v>2025</v>
      </c>
      <c r="L106" s="4">
        <f t="shared" si="27"/>
        <v>3886.65</v>
      </c>
      <c r="M106" s="4">
        <f>G106-L106</f>
        <v>27613.35</v>
      </c>
    </row>
    <row r="107" spans="1:13" ht="15" x14ac:dyDescent="0.25">
      <c r="A107" s="2">
        <f t="shared" si="14"/>
        <v>99</v>
      </c>
      <c r="B107" s="12" t="s">
        <v>209</v>
      </c>
      <c r="C107" s="3" t="s">
        <v>15</v>
      </c>
      <c r="D107" s="14" t="s">
        <v>25</v>
      </c>
      <c r="E107" s="3" t="s">
        <v>333</v>
      </c>
      <c r="F107" s="13" t="s">
        <v>298</v>
      </c>
      <c r="G107" s="15">
        <v>30000</v>
      </c>
      <c r="H107" s="4">
        <f>G107*2.87%</f>
        <v>861</v>
      </c>
      <c r="I107" s="4">
        <v>0</v>
      </c>
      <c r="J107" s="4">
        <f>G107*3.04%</f>
        <v>912</v>
      </c>
      <c r="K107" s="4">
        <v>25</v>
      </c>
      <c r="L107" s="4">
        <f t="shared" si="27"/>
        <v>1798</v>
      </c>
      <c r="M107" s="4">
        <f>G107-L107</f>
        <v>28202</v>
      </c>
    </row>
    <row r="108" spans="1:13" s="16" customFormat="1" ht="15" x14ac:dyDescent="0.25">
      <c r="A108" s="2">
        <f t="shared" si="14"/>
        <v>100</v>
      </c>
      <c r="B108" s="12" t="s">
        <v>294</v>
      </c>
      <c r="C108" s="3" t="s">
        <v>15</v>
      </c>
      <c r="D108" s="14" t="s">
        <v>26</v>
      </c>
      <c r="E108" s="3" t="s">
        <v>351</v>
      </c>
      <c r="F108" s="13" t="s">
        <v>298</v>
      </c>
      <c r="G108" s="15">
        <v>60000</v>
      </c>
      <c r="H108" s="4">
        <f>G108*2.87%</f>
        <v>1722</v>
      </c>
      <c r="I108" s="4">
        <v>3486.68</v>
      </c>
      <c r="J108" s="4">
        <f>G108*3.04%</f>
        <v>1824</v>
      </c>
      <c r="K108" s="4">
        <v>25</v>
      </c>
      <c r="L108" s="4">
        <f t="shared" si="27"/>
        <v>7057.68</v>
      </c>
      <c r="M108" s="4">
        <f>G108-L108</f>
        <v>52942.32</v>
      </c>
    </row>
    <row r="109" spans="1:13" s="16" customFormat="1" ht="15" x14ac:dyDescent="0.25">
      <c r="A109" s="2">
        <f t="shared" si="14"/>
        <v>101</v>
      </c>
      <c r="B109" s="12" t="s">
        <v>66</v>
      </c>
      <c r="C109" s="3" t="s">
        <v>13</v>
      </c>
      <c r="D109" s="14" t="s">
        <v>26</v>
      </c>
      <c r="E109" s="3" t="s">
        <v>67</v>
      </c>
      <c r="F109" s="13" t="s">
        <v>298</v>
      </c>
      <c r="G109" s="15">
        <v>25000</v>
      </c>
      <c r="H109" s="4">
        <f t="shared" si="0"/>
        <v>717.5</v>
      </c>
      <c r="I109" s="4">
        <v>0</v>
      </c>
      <c r="J109" s="4">
        <f t="shared" si="1"/>
        <v>760</v>
      </c>
      <c r="K109" s="4">
        <v>25</v>
      </c>
      <c r="L109" s="4">
        <f t="shared" ref="L109:L188" si="28">SUM(H109:K109)</f>
        <v>1502.5</v>
      </c>
      <c r="M109" s="4">
        <f t="shared" si="3"/>
        <v>23497.5</v>
      </c>
    </row>
    <row r="110" spans="1:13" s="16" customFormat="1" ht="15" x14ac:dyDescent="0.25">
      <c r="A110" s="2">
        <f t="shared" si="14"/>
        <v>102</v>
      </c>
      <c r="B110" s="12" t="s">
        <v>68</v>
      </c>
      <c r="C110" s="3" t="s">
        <v>13</v>
      </c>
      <c r="D110" s="14" t="s">
        <v>26</v>
      </c>
      <c r="E110" s="3" t="s">
        <v>27</v>
      </c>
      <c r="F110" s="13" t="s">
        <v>298</v>
      </c>
      <c r="G110" s="15">
        <v>40000</v>
      </c>
      <c r="H110" s="4">
        <f t="shared" si="0"/>
        <v>1148</v>
      </c>
      <c r="I110" s="4">
        <v>442.65</v>
      </c>
      <c r="J110" s="4">
        <f t="shared" si="1"/>
        <v>1216</v>
      </c>
      <c r="K110" s="4">
        <v>25</v>
      </c>
      <c r="L110" s="4">
        <f t="shared" si="28"/>
        <v>2831.65</v>
      </c>
      <c r="M110" s="4">
        <f t="shared" si="3"/>
        <v>37168.35</v>
      </c>
    </row>
    <row r="111" spans="1:13" s="16" customFormat="1" ht="15" x14ac:dyDescent="0.25">
      <c r="A111" s="2">
        <f t="shared" si="14"/>
        <v>103</v>
      </c>
      <c r="B111" s="12" t="s">
        <v>69</v>
      </c>
      <c r="C111" s="3" t="s">
        <v>13</v>
      </c>
      <c r="D111" s="14" t="s">
        <v>26</v>
      </c>
      <c r="E111" s="3" t="s">
        <v>70</v>
      </c>
      <c r="F111" s="13" t="s">
        <v>298</v>
      </c>
      <c r="G111" s="15">
        <v>40000</v>
      </c>
      <c r="H111" s="4">
        <f t="shared" si="0"/>
        <v>1148</v>
      </c>
      <c r="I111" s="4">
        <v>442.65</v>
      </c>
      <c r="J111" s="4">
        <f t="shared" si="1"/>
        <v>1216</v>
      </c>
      <c r="K111" s="4">
        <v>25</v>
      </c>
      <c r="L111" s="4">
        <f t="shared" si="28"/>
        <v>2831.65</v>
      </c>
      <c r="M111" s="4">
        <f t="shared" si="3"/>
        <v>37168.35</v>
      </c>
    </row>
    <row r="112" spans="1:13" s="16" customFormat="1" ht="15" x14ac:dyDescent="0.25">
      <c r="A112" s="2">
        <f t="shared" si="14"/>
        <v>104</v>
      </c>
      <c r="B112" s="12" t="s">
        <v>71</v>
      </c>
      <c r="C112" s="3" t="s">
        <v>13</v>
      </c>
      <c r="D112" s="14" t="s">
        <v>26</v>
      </c>
      <c r="E112" s="3" t="s">
        <v>72</v>
      </c>
      <c r="F112" s="13" t="s">
        <v>298</v>
      </c>
      <c r="G112" s="15">
        <v>40000</v>
      </c>
      <c r="H112" s="4">
        <f t="shared" si="0"/>
        <v>1148</v>
      </c>
      <c r="I112" s="4">
        <v>442.65</v>
      </c>
      <c r="J112" s="4">
        <f t="shared" si="1"/>
        <v>1216</v>
      </c>
      <c r="K112" s="4">
        <v>25</v>
      </c>
      <c r="L112" s="4">
        <f t="shared" si="28"/>
        <v>2831.65</v>
      </c>
      <c r="M112" s="4">
        <f t="shared" si="3"/>
        <v>37168.35</v>
      </c>
    </row>
    <row r="113" spans="1:13" s="16" customFormat="1" ht="15" x14ac:dyDescent="0.25">
      <c r="A113" s="2">
        <f t="shared" si="14"/>
        <v>105</v>
      </c>
      <c r="B113" s="12" t="s">
        <v>73</v>
      </c>
      <c r="C113" s="3" t="s">
        <v>13</v>
      </c>
      <c r="D113" s="14" t="s">
        <v>26</v>
      </c>
      <c r="E113" s="3" t="s">
        <v>74</v>
      </c>
      <c r="F113" s="13" t="s">
        <v>298</v>
      </c>
      <c r="G113" s="15">
        <v>40000</v>
      </c>
      <c r="H113" s="4">
        <f t="shared" si="0"/>
        <v>1148</v>
      </c>
      <c r="I113" s="4">
        <v>442.65</v>
      </c>
      <c r="J113" s="4">
        <f t="shared" si="1"/>
        <v>1216</v>
      </c>
      <c r="K113" s="4">
        <v>1025</v>
      </c>
      <c r="L113" s="4">
        <f t="shared" si="28"/>
        <v>3831.65</v>
      </c>
      <c r="M113" s="4">
        <f t="shared" si="3"/>
        <v>36168.35</v>
      </c>
    </row>
    <row r="114" spans="1:13" s="16" customFormat="1" ht="15" x14ac:dyDescent="0.25">
      <c r="A114" s="2">
        <f t="shared" si="14"/>
        <v>106</v>
      </c>
      <c r="B114" s="12" t="s">
        <v>75</v>
      </c>
      <c r="C114" s="3" t="s">
        <v>13</v>
      </c>
      <c r="D114" s="14" t="s">
        <v>26</v>
      </c>
      <c r="E114" s="3" t="s">
        <v>76</v>
      </c>
      <c r="F114" s="13" t="s">
        <v>298</v>
      </c>
      <c r="G114" s="15">
        <v>40000</v>
      </c>
      <c r="H114" s="4">
        <f t="shared" si="0"/>
        <v>1148</v>
      </c>
      <c r="I114" s="4">
        <v>442.65</v>
      </c>
      <c r="J114" s="4">
        <f t="shared" si="1"/>
        <v>1216</v>
      </c>
      <c r="K114" s="4">
        <v>25</v>
      </c>
      <c r="L114" s="4">
        <f t="shared" si="28"/>
        <v>2831.65</v>
      </c>
      <c r="M114" s="4">
        <f t="shared" si="3"/>
        <v>37168.35</v>
      </c>
    </row>
    <row r="115" spans="1:13" s="16" customFormat="1" ht="15" x14ac:dyDescent="0.25">
      <c r="A115" s="2">
        <f t="shared" si="14"/>
        <v>107</v>
      </c>
      <c r="B115" s="12" t="s">
        <v>77</v>
      </c>
      <c r="C115" s="3" t="s">
        <v>13</v>
      </c>
      <c r="D115" s="14" t="s">
        <v>26</v>
      </c>
      <c r="E115" s="3" t="s">
        <v>78</v>
      </c>
      <c r="F115" s="13" t="s">
        <v>298</v>
      </c>
      <c r="G115" s="15">
        <v>40000</v>
      </c>
      <c r="H115" s="4">
        <f t="shared" si="0"/>
        <v>1148</v>
      </c>
      <c r="I115" s="4">
        <v>442.65</v>
      </c>
      <c r="J115" s="4">
        <f t="shared" si="1"/>
        <v>1216</v>
      </c>
      <c r="K115" s="4">
        <v>25</v>
      </c>
      <c r="L115" s="4">
        <f t="shared" si="28"/>
        <v>2831.65</v>
      </c>
      <c r="M115" s="4">
        <f t="shared" si="3"/>
        <v>37168.35</v>
      </c>
    </row>
    <row r="116" spans="1:13" s="16" customFormat="1" ht="15" x14ac:dyDescent="0.25">
      <c r="A116" s="2">
        <f t="shared" si="14"/>
        <v>108</v>
      </c>
      <c r="B116" s="12" t="s">
        <v>79</v>
      </c>
      <c r="C116" s="3" t="s">
        <v>13</v>
      </c>
      <c r="D116" s="14" t="s">
        <v>26</v>
      </c>
      <c r="E116" s="3" t="s">
        <v>80</v>
      </c>
      <c r="F116" s="13" t="s">
        <v>298</v>
      </c>
      <c r="G116" s="15">
        <v>40000</v>
      </c>
      <c r="H116" s="4">
        <f t="shared" si="0"/>
        <v>1148</v>
      </c>
      <c r="I116" s="4">
        <v>442.65</v>
      </c>
      <c r="J116" s="4">
        <f t="shared" si="1"/>
        <v>1216</v>
      </c>
      <c r="K116" s="4">
        <v>25</v>
      </c>
      <c r="L116" s="4">
        <f t="shared" si="28"/>
        <v>2831.65</v>
      </c>
      <c r="M116" s="4">
        <f t="shared" si="3"/>
        <v>37168.35</v>
      </c>
    </row>
    <row r="117" spans="1:13" s="16" customFormat="1" ht="15" x14ac:dyDescent="0.25">
      <c r="A117" s="2">
        <f t="shared" si="14"/>
        <v>109</v>
      </c>
      <c r="B117" s="12" t="s">
        <v>81</v>
      </c>
      <c r="C117" s="3" t="s">
        <v>13</v>
      </c>
      <c r="D117" s="14" t="s">
        <v>26</v>
      </c>
      <c r="E117" s="3" t="s">
        <v>82</v>
      </c>
      <c r="F117" s="13" t="s">
        <v>298</v>
      </c>
      <c r="G117" s="15">
        <v>40000</v>
      </c>
      <c r="H117" s="4">
        <f t="shared" ref="H117:H181" si="29">G117*2.87%</f>
        <v>1148</v>
      </c>
      <c r="I117" s="4">
        <v>442.65</v>
      </c>
      <c r="J117" s="4">
        <f t="shared" ref="J117:J181" si="30">G117*3.04%</f>
        <v>1216</v>
      </c>
      <c r="K117" s="4">
        <v>5025</v>
      </c>
      <c r="L117" s="4">
        <f t="shared" si="28"/>
        <v>7831.65</v>
      </c>
      <c r="M117" s="4">
        <f t="shared" ref="M117:M189" si="31">G117-L117</f>
        <v>32168.35</v>
      </c>
    </row>
    <row r="118" spans="1:13" s="16" customFormat="1" ht="15" x14ac:dyDescent="0.25">
      <c r="A118" s="2">
        <f t="shared" si="14"/>
        <v>110</v>
      </c>
      <c r="B118" s="12" t="s">
        <v>83</v>
      </c>
      <c r="C118" s="3" t="s">
        <v>13</v>
      </c>
      <c r="D118" s="14" t="s">
        <v>26</v>
      </c>
      <c r="E118" s="3" t="s">
        <v>84</v>
      </c>
      <c r="F118" s="13" t="s">
        <v>298</v>
      </c>
      <c r="G118" s="15">
        <v>40000</v>
      </c>
      <c r="H118" s="4">
        <f t="shared" si="29"/>
        <v>1148</v>
      </c>
      <c r="I118" s="4">
        <v>442.65</v>
      </c>
      <c r="J118" s="4">
        <f t="shared" si="30"/>
        <v>1216</v>
      </c>
      <c r="K118" s="4">
        <v>25</v>
      </c>
      <c r="L118" s="4">
        <f t="shared" si="28"/>
        <v>2831.65</v>
      </c>
      <c r="M118" s="4">
        <f t="shared" si="31"/>
        <v>37168.35</v>
      </c>
    </row>
    <row r="119" spans="1:13" s="16" customFormat="1" ht="15" x14ac:dyDescent="0.25">
      <c r="A119" s="2">
        <f t="shared" si="14"/>
        <v>111</v>
      </c>
      <c r="B119" s="12" t="s">
        <v>85</v>
      </c>
      <c r="C119" s="3" t="s">
        <v>13</v>
      </c>
      <c r="D119" s="14" t="s">
        <v>26</v>
      </c>
      <c r="E119" s="3" t="s">
        <v>86</v>
      </c>
      <c r="F119" s="13" t="s">
        <v>298</v>
      </c>
      <c r="G119" s="15">
        <v>40000</v>
      </c>
      <c r="H119" s="4">
        <f t="shared" si="29"/>
        <v>1148</v>
      </c>
      <c r="I119" s="4">
        <v>442.65</v>
      </c>
      <c r="J119" s="4">
        <f t="shared" si="30"/>
        <v>1216</v>
      </c>
      <c r="K119" s="4">
        <v>25</v>
      </c>
      <c r="L119" s="4">
        <f t="shared" si="28"/>
        <v>2831.65</v>
      </c>
      <c r="M119" s="4">
        <f t="shared" si="31"/>
        <v>37168.35</v>
      </c>
    </row>
    <row r="120" spans="1:13" s="16" customFormat="1" ht="15" x14ac:dyDescent="0.25">
      <c r="A120" s="2">
        <f t="shared" si="14"/>
        <v>112</v>
      </c>
      <c r="B120" s="12" t="s">
        <v>88</v>
      </c>
      <c r="C120" s="3" t="s">
        <v>13</v>
      </c>
      <c r="D120" s="14" t="s">
        <v>26</v>
      </c>
      <c r="E120" s="3" t="s">
        <v>89</v>
      </c>
      <c r="F120" s="13" t="s">
        <v>298</v>
      </c>
      <c r="G120" s="15">
        <v>40000</v>
      </c>
      <c r="H120" s="4">
        <f t="shared" si="29"/>
        <v>1148</v>
      </c>
      <c r="I120" s="4">
        <v>442.65</v>
      </c>
      <c r="J120" s="4">
        <f t="shared" si="30"/>
        <v>1216</v>
      </c>
      <c r="K120" s="4">
        <v>25</v>
      </c>
      <c r="L120" s="4">
        <f t="shared" si="28"/>
        <v>2831.65</v>
      </c>
      <c r="M120" s="4">
        <f t="shared" si="31"/>
        <v>37168.35</v>
      </c>
    </row>
    <row r="121" spans="1:13" s="16" customFormat="1" ht="15" x14ac:dyDescent="0.25">
      <c r="A121" s="2">
        <f t="shared" si="14"/>
        <v>113</v>
      </c>
      <c r="B121" s="12" t="s">
        <v>90</v>
      </c>
      <c r="C121" s="3" t="s">
        <v>13</v>
      </c>
      <c r="D121" s="14" t="s">
        <v>26</v>
      </c>
      <c r="E121" s="3" t="s">
        <v>91</v>
      </c>
      <c r="F121" s="13" t="s">
        <v>298</v>
      </c>
      <c r="G121" s="15">
        <v>40000</v>
      </c>
      <c r="H121" s="4">
        <f t="shared" si="29"/>
        <v>1148</v>
      </c>
      <c r="I121" s="4">
        <v>442.65</v>
      </c>
      <c r="J121" s="4">
        <f t="shared" si="30"/>
        <v>1216</v>
      </c>
      <c r="K121" s="4">
        <v>25</v>
      </c>
      <c r="L121" s="4">
        <f t="shared" si="28"/>
        <v>2831.65</v>
      </c>
      <c r="M121" s="4">
        <f t="shared" si="31"/>
        <v>37168.35</v>
      </c>
    </row>
    <row r="122" spans="1:13" s="16" customFormat="1" ht="15" x14ac:dyDescent="0.25">
      <c r="A122" s="2">
        <f t="shared" si="14"/>
        <v>114</v>
      </c>
      <c r="B122" s="12" t="s">
        <v>92</v>
      </c>
      <c r="C122" s="3" t="s">
        <v>15</v>
      </c>
      <c r="D122" s="14" t="s">
        <v>26</v>
      </c>
      <c r="E122" s="3" t="s">
        <v>93</v>
      </c>
      <c r="F122" s="13" t="s">
        <v>298</v>
      </c>
      <c r="G122" s="15">
        <v>40000</v>
      </c>
      <c r="H122" s="4">
        <f t="shared" si="29"/>
        <v>1148</v>
      </c>
      <c r="I122" s="4">
        <v>0</v>
      </c>
      <c r="J122" s="4">
        <f t="shared" si="30"/>
        <v>1216</v>
      </c>
      <c r="K122" s="4">
        <v>25</v>
      </c>
      <c r="L122" s="4">
        <f t="shared" si="28"/>
        <v>2389</v>
      </c>
      <c r="M122" s="4">
        <f t="shared" si="31"/>
        <v>37611</v>
      </c>
    </row>
    <row r="123" spans="1:13" s="16" customFormat="1" ht="15" x14ac:dyDescent="0.25">
      <c r="A123" s="2">
        <f t="shared" si="14"/>
        <v>115</v>
      </c>
      <c r="B123" s="12" t="s">
        <v>94</v>
      </c>
      <c r="C123" s="3" t="s">
        <v>15</v>
      </c>
      <c r="D123" s="14" t="s">
        <v>26</v>
      </c>
      <c r="E123" s="3" t="s">
        <v>95</v>
      </c>
      <c r="F123" s="13" t="s">
        <v>298</v>
      </c>
      <c r="G123" s="15">
        <v>40000</v>
      </c>
      <c r="H123" s="4">
        <f t="shared" si="29"/>
        <v>1148</v>
      </c>
      <c r="I123" s="4">
        <v>442.65</v>
      </c>
      <c r="J123" s="4">
        <f t="shared" si="30"/>
        <v>1216</v>
      </c>
      <c r="K123" s="4">
        <v>25</v>
      </c>
      <c r="L123" s="4">
        <f t="shared" si="28"/>
        <v>2831.65</v>
      </c>
      <c r="M123" s="4">
        <f t="shared" si="31"/>
        <v>37168.35</v>
      </c>
    </row>
    <row r="124" spans="1:13" s="16" customFormat="1" ht="15" x14ac:dyDescent="0.25">
      <c r="A124" s="2">
        <f t="shared" si="14"/>
        <v>116</v>
      </c>
      <c r="B124" s="12" t="s">
        <v>96</v>
      </c>
      <c r="C124" s="3" t="s">
        <v>15</v>
      </c>
      <c r="D124" s="14" t="s">
        <v>26</v>
      </c>
      <c r="E124" s="3" t="s">
        <v>97</v>
      </c>
      <c r="F124" s="13" t="s">
        <v>298</v>
      </c>
      <c r="G124" s="15">
        <v>40000</v>
      </c>
      <c r="H124" s="4">
        <f t="shared" si="29"/>
        <v>1148</v>
      </c>
      <c r="I124" s="4">
        <v>0</v>
      </c>
      <c r="J124" s="4">
        <f t="shared" si="30"/>
        <v>1216</v>
      </c>
      <c r="K124" s="4">
        <v>6138.43</v>
      </c>
      <c r="L124" s="4">
        <f t="shared" si="28"/>
        <v>8502.43</v>
      </c>
      <c r="M124" s="4">
        <f t="shared" si="31"/>
        <v>31497.57</v>
      </c>
    </row>
    <row r="125" spans="1:13" s="16" customFormat="1" ht="15" x14ac:dyDescent="0.25">
      <c r="A125" s="2">
        <f t="shared" si="14"/>
        <v>117</v>
      </c>
      <c r="B125" s="12" t="s">
        <v>98</v>
      </c>
      <c r="C125" s="3" t="s">
        <v>15</v>
      </c>
      <c r="D125" s="14" t="s">
        <v>26</v>
      </c>
      <c r="E125" s="3" t="s">
        <v>99</v>
      </c>
      <c r="F125" s="13" t="s">
        <v>298</v>
      </c>
      <c r="G125" s="15">
        <v>30000</v>
      </c>
      <c r="H125" s="4">
        <f t="shared" si="29"/>
        <v>861</v>
      </c>
      <c r="I125" s="4">
        <v>0</v>
      </c>
      <c r="J125" s="4">
        <f t="shared" si="30"/>
        <v>912</v>
      </c>
      <c r="K125" s="4">
        <v>6305.12</v>
      </c>
      <c r="L125" s="4">
        <f t="shared" si="28"/>
        <v>8078.12</v>
      </c>
      <c r="M125" s="4">
        <f t="shared" si="31"/>
        <v>21921.88</v>
      </c>
    </row>
    <row r="126" spans="1:13" s="16" customFormat="1" ht="15" x14ac:dyDescent="0.25">
      <c r="A126" s="2">
        <f t="shared" si="14"/>
        <v>118</v>
      </c>
      <c r="B126" s="12" t="s">
        <v>100</v>
      </c>
      <c r="C126" s="3" t="s">
        <v>13</v>
      </c>
      <c r="D126" s="14" t="s">
        <v>26</v>
      </c>
      <c r="E126" s="3" t="s">
        <v>101</v>
      </c>
      <c r="F126" s="13" t="s">
        <v>298</v>
      </c>
      <c r="G126" s="15">
        <v>30000</v>
      </c>
      <c r="H126" s="4">
        <f t="shared" si="29"/>
        <v>861</v>
      </c>
      <c r="I126" s="4">
        <v>0</v>
      </c>
      <c r="J126" s="4">
        <f t="shared" si="30"/>
        <v>912</v>
      </c>
      <c r="K126" s="4">
        <v>1375.12</v>
      </c>
      <c r="L126" s="4">
        <f t="shared" si="28"/>
        <v>3148.12</v>
      </c>
      <c r="M126" s="4">
        <f t="shared" si="31"/>
        <v>26851.88</v>
      </c>
    </row>
    <row r="127" spans="1:13" s="16" customFormat="1" ht="15" x14ac:dyDescent="0.25">
      <c r="A127" s="2">
        <f t="shared" si="14"/>
        <v>119</v>
      </c>
      <c r="B127" s="12" t="s">
        <v>102</v>
      </c>
      <c r="C127" s="3" t="s">
        <v>15</v>
      </c>
      <c r="D127" s="14" t="s">
        <v>26</v>
      </c>
      <c r="E127" s="3" t="s">
        <v>103</v>
      </c>
      <c r="F127" s="13" t="s">
        <v>298</v>
      </c>
      <c r="G127" s="15">
        <v>30000</v>
      </c>
      <c r="H127" s="4">
        <f t="shared" si="29"/>
        <v>861</v>
      </c>
      <c r="I127" s="4">
        <v>0</v>
      </c>
      <c r="J127" s="4">
        <f t="shared" si="30"/>
        <v>912</v>
      </c>
      <c r="K127" s="4">
        <v>25</v>
      </c>
      <c r="L127" s="4">
        <f t="shared" si="28"/>
        <v>1798</v>
      </c>
      <c r="M127" s="4">
        <f t="shared" si="31"/>
        <v>28202</v>
      </c>
    </row>
    <row r="128" spans="1:13" s="16" customFormat="1" ht="15" x14ac:dyDescent="0.25">
      <c r="A128" s="2">
        <f t="shared" si="14"/>
        <v>120</v>
      </c>
      <c r="B128" s="12" t="s">
        <v>104</v>
      </c>
      <c r="C128" s="3" t="s">
        <v>15</v>
      </c>
      <c r="D128" s="14" t="s">
        <v>26</v>
      </c>
      <c r="E128" s="3" t="s">
        <v>105</v>
      </c>
      <c r="F128" s="13" t="s">
        <v>298</v>
      </c>
      <c r="G128" s="15">
        <v>40000</v>
      </c>
      <c r="H128" s="4">
        <f t="shared" si="29"/>
        <v>1148</v>
      </c>
      <c r="I128" s="4">
        <v>442.65</v>
      </c>
      <c r="J128" s="4">
        <f t="shared" si="30"/>
        <v>1216</v>
      </c>
      <c r="K128" s="4">
        <v>25</v>
      </c>
      <c r="L128" s="4">
        <f t="shared" si="28"/>
        <v>2831.65</v>
      </c>
      <c r="M128" s="4">
        <f t="shared" si="31"/>
        <v>37168.35</v>
      </c>
    </row>
    <row r="129" spans="1:13" s="16" customFormat="1" ht="15" x14ac:dyDescent="0.25">
      <c r="A129" s="2">
        <f t="shared" si="14"/>
        <v>121</v>
      </c>
      <c r="B129" s="12" t="s">
        <v>106</v>
      </c>
      <c r="C129" s="3" t="s">
        <v>13</v>
      </c>
      <c r="D129" s="14" t="s">
        <v>26</v>
      </c>
      <c r="E129" s="3" t="s">
        <v>107</v>
      </c>
      <c r="F129" s="13" t="s">
        <v>298</v>
      </c>
      <c r="G129" s="15">
        <v>40000</v>
      </c>
      <c r="H129" s="4">
        <f t="shared" si="29"/>
        <v>1148</v>
      </c>
      <c r="I129" s="4">
        <v>442.65</v>
      </c>
      <c r="J129" s="4">
        <f t="shared" si="30"/>
        <v>1216</v>
      </c>
      <c r="K129" s="4">
        <v>25</v>
      </c>
      <c r="L129" s="4">
        <f t="shared" si="28"/>
        <v>2831.65</v>
      </c>
      <c r="M129" s="4">
        <f t="shared" si="31"/>
        <v>37168.35</v>
      </c>
    </row>
    <row r="130" spans="1:13" s="16" customFormat="1" ht="15" x14ac:dyDescent="0.25">
      <c r="A130" s="2">
        <f t="shared" si="14"/>
        <v>122</v>
      </c>
      <c r="B130" s="12" t="s">
        <v>108</v>
      </c>
      <c r="C130" s="3" t="s">
        <v>15</v>
      </c>
      <c r="D130" s="14" t="s">
        <v>26</v>
      </c>
      <c r="E130" s="3" t="s">
        <v>109</v>
      </c>
      <c r="F130" s="13" t="s">
        <v>298</v>
      </c>
      <c r="G130" s="15">
        <v>30000</v>
      </c>
      <c r="H130" s="4">
        <f t="shared" si="29"/>
        <v>861</v>
      </c>
      <c r="I130" s="4">
        <v>0</v>
      </c>
      <c r="J130" s="4">
        <f t="shared" si="30"/>
        <v>912</v>
      </c>
      <c r="K130" s="4">
        <v>1375.12</v>
      </c>
      <c r="L130" s="4">
        <f t="shared" si="28"/>
        <v>3148.12</v>
      </c>
      <c r="M130" s="4">
        <f t="shared" si="31"/>
        <v>26851.88</v>
      </c>
    </row>
    <row r="131" spans="1:13" s="16" customFormat="1" ht="15" x14ac:dyDescent="0.25">
      <c r="A131" s="2">
        <f t="shared" si="14"/>
        <v>123</v>
      </c>
      <c r="B131" s="12" t="s">
        <v>112</v>
      </c>
      <c r="C131" s="3" t="s">
        <v>13</v>
      </c>
      <c r="D131" s="14" t="s">
        <v>26</v>
      </c>
      <c r="E131" s="3" t="s">
        <v>111</v>
      </c>
      <c r="F131" s="13" t="s">
        <v>298</v>
      </c>
      <c r="G131" s="15">
        <v>30000</v>
      </c>
      <c r="H131" s="4">
        <f t="shared" si="29"/>
        <v>861</v>
      </c>
      <c r="I131" s="4">
        <v>0</v>
      </c>
      <c r="J131" s="4">
        <f t="shared" si="30"/>
        <v>912</v>
      </c>
      <c r="K131" s="4">
        <v>25</v>
      </c>
      <c r="L131" s="4">
        <f t="shared" si="28"/>
        <v>1798</v>
      </c>
      <c r="M131" s="4">
        <f t="shared" si="31"/>
        <v>28202</v>
      </c>
    </row>
    <row r="132" spans="1:13" s="16" customFormat="1" ht="15" x14ac:dyDescent="0.25">
      <c r="A132" s="2">
        <f t="shared" si="14"/>
        <v>124</v>
      </c>
      <c r="B132" s="12" t="s">
        <v>113</v>
      </c>
      <c r="C132" s="3" t="s">
        <v>15</v>
      </c>
      <c r="D132" s="14" t="s">
        <v>26</v>
      </c>
      <c r="E132" s="3" t="s">
        <v>114</v>
      </c>
      <c r="F132" s="13" t="s">
        <v>298</v>
      </c>
      <c r="G132" s="15">
        <v>40000</v>
      </c>
      <c r="H132" s="4">
        <f t="shared" si="29"/>
        <v>1148</v>
      </c>
      <c r="I132" s="4">
        <v>0</v>
      </c>
      <c r="J132" s="4">
        <f t="shared" si="30"/>
        <v>1216</v>
      </c>
      <c r="K132" s="4">
        <v>25</v>
      </c>
      <c r="L132" s="4">
        <f t="shared" si="28"/>
        <v>2389</v>
      </c>
      <c r="M132" s="4">
        <f t="shared" si="31"/>
        <v>37611</v>
      </c>
    </row>
    <row r="133" spans="1:13" s="16" customFormat="1" ht="15" x14ac:dyDescent="0.25">
      <c r="A133" s="2">
        <f t="shared" si="14"/>
        <v>125</v>
      </c>
      <c r="B133" s="12" t="s">
        <v>115</v>
      </c>
      <c r="C133" s="3" t="s">
        <v>15</v>
      </c>
      <c r="D133" s="14" t="s">
        <v>26</v>
      </c>
      <c r="E133" s="3" t="s">
        <v>116</v>
      </c>
      <c r="F133" s="13" t="s">
        <v>298</v>
      </c>
      <c r="G133" s="15">
        <v>30000</v>
      </c>
      <c r="H133" s="4">
        <f t="shared" si="29"/>
        <v>861</v>
      </c>
      <c r="I133" s="4">
        <v>0</v>
      </c>
      <c r="J133" s="4">
        <f t="shared" si="30"/>
        <v>912</v>
      </c>
      <c r="K133" s="4">
        <v>25</v>
      </c>
      <c r="L133" s="4">
        <f t="shared" si="28"/>
        <v>1798</v>
      </c>
      <c r="M133" s="4">
        <f t="shared" si="31"/>
        <v>28202</v>
      </c>
    </row>
    <row r="134" spans="1:13" s="16" customFormat="1" ht="15" x14ac:dyDescent="0.25">
      <c r="A134" s="2">
        <f t="shared" si="14"/>
        <v>126</v>
      </c>
      <c r="B134" s="12" t="s">
        <v>117</v>
      </c>
      <c r="C134" s="3" t="s">
        <v>13</v>
      </c>
      <c r="D134" s="14" t="s">
        <v>26</v>
      </c>
      <c r="E134" s="3" t="s">
        <v>118</v>
      </c>
      <c r="F134" s="13" t="s">
        <v>298</v>
      </c>
      <c r="G134" s="15">
        <v>40000</v>
      </c>
      <c r="H134" s="4">
        <f t="shared" si="29"/>
        <v>1148</v>
      </c>
      <c r="I134" s="4">
        <v>442.65</v>
      </c>
      <c r="J134" s="4">
        <f t="shared" si="30"/>
        <v>1216</v>
      </c>
      <c r="K134" s="4">
        <v>25</v>
      </c>
      <c r="L134" s="4">
        <f t="shared" si="28"/>
        <v>2831.65</v>
      </c>
      <c r="M134" s="4">
        <f t="shared" si="31"/>
        <v>37168.35</v>
      </c>
    </row>
    <row r="135" spans="1:13" s="16" customFormat="1" ht="15" x14ac:dyDescent="0.25">
      <c r="A135" s="2">
        <f t="shared" si="14"/>
        <v>127</v>
      </c>
      <c r="B135" s="12" t="s">
        <v>119</v>
      </c>
      <c r="C135" s="3" t="s">
        <v>13</v>
      </c>
      <c r="D135" s="14" t="s">
        <v>26</v>
      </c>
      <c r="E135" s="3" t="s">
        <v>120</v>
      </c>
      <c r="F135" s="13" t="s">
        <v>298</v>
      </c>
      <c r="G135" s="15">
        <v>40000</v>
      </c>
      <c r="H135" s="4">
        <f t="shared" si="29"/>
        <v>1148</v>
      </c>
      <c r="I135" s="4">
        <v>240.13</v>
      </c>
      <c r="J135" s="4">
        <f t="shared" si="30"/>
        <v>1216</v>
      </c>
      <c r="K135" s="4">
        <v>1375.12</v>
      </c>
      <c r="L135" s="4">
        <f t="shared" si="28"/>
        <v>3979.25</v>
      </c>
      <c r="M135" s="4">
        <f t="shared" si="31"/>
        <v>36020.75</v>
      </c>
    </row>
    <row r="136" spans="1:13" s="16" customFormat="1" ht="15" x14ac:dyDescent="0.25">
      <c r="A136" s="2">
        <f t="shared" si="14"/>
        <v>128</v>
      </c>
      <c r="B136" s="12" t="s">
        <v>121</v>
      </c>
      <c r="C136" s="3" t="s">
        <v>15</v>
      </c>
      <c r="D136" s="14" t="s">
        <v>26</v>
      </c>
      <c r="E136" s="3" t="s">
        <v>122</v>
      </c>
      <c r="F136" s="13" t="s">
        <v>298</v>
      </c>
      <c r="G136" s="15">
        <v>40000</v>
      </c>
      <c r="H136" s="4">
        <f t="shared" si="29"/>
        <v>1148</v>
      </c>
      <c r="I136" s="4">
        <v>442.65</v>
      </c>
      <c r="J136" s="4">
        <f t="shared" si="30"/>
        <v>1216</v>
      </c>
      <c r="K136" s="4">
        <v>25</v>
      </c>
      <c r="L136" s="4">
        <f t="shared" si="28"/>
        <v>2831.65</v>
      </c>
      <c r="M136" s="4">
        <f t="shared" si="31"/>
        <v>37168.35</v>
      </c>
    </row>
    <row r="137" spans="1:13" s="16" customFormat="1" ht="15" x14ac:dyDescent="0.25">
      <c r="A137" s="2">
        <f t="shared" si="14"/>
        <v>129</v>
      </c>
      <c r="B137" s="12" t="s">
        <v>123</v>
      </c>
      <c r="C137" s="3" t="s">
        <v>15</v>
      </c>
      <c r="D137" s="14" t="s">
        <v>26</v>
      </c>
      <c r="E137" s="3" t="s">
        <v>124</v>
      </c>
      <c r="F137" s="13" t="s">
        <v>298</v>
      </c>
      <c r="G137" s="15">
        <v>30000</v>
      </c>
      <c r="H137" s="4">
        <f t="shared" si="29"/>
        <v>861</v>
      </c>
      <c r="I137" s="4">
        <v>0</v>
      </c>
      <c r="J137" s="4">
        <f t="shared" si="30"/>
        <v>912</v>
      </c>
      <c r="K137" s="23">
        <v>6624.24</v>
      </c>
      <c r="L137" s="4">
        <f t="shared" si="28"/>
        <v>8397.24</v>
      </c>
      <c r="M137" s="4">
        <f t="shared" si="31"/>
        <v>21602.760000000002</v>
      </c>
    </row>
    <row r="138" spans="1:13" s="16" customFormat="1" ht="15" x14ac:dyDescent="0.25">
      <c r="A138" s="2">
        <f t="shared" si="14"/>
        <v>130</v>
      </c>
      <c r="B138" s="12" t="s">
        <v>125</v>
      </c>
      <c r="C138" s="3" t="s">
        <v>13</v>
      </c>
      <c r="D138" s="14" t="s">
        <v>26</v>
      </c>
      <c r="E138" s="3" t="s">
        <v>126</v>
      </c>
      <c r="F138" s="13" t="s">
        <v>298</v>
      </c>
      <c r="G138" s="15">
        <v>30000</v>
      </c>
      <c r="H138" s="4">
        <f t="shared" si="29"/>
        <v>861</v>
      </c>
      <c r="I138" s="4">
        <v>0</v>
      </c>
      <c r="J138" s="4">
        <f t="shared" si="30"/>
        <v>912</v>
      </c>
      <c r="K138" s="4">
        <v>25</v>
      </c>
      <c r="L138" s="4">
        <f t="shared" si="28"/>
        <v>1798</v>
      </c>
      <c r="M138" s="4">
        <f t="shared" si="31"/>
        <v>28202</v>
      </c>
    </row>
    <row r="139" spans="1:13" s="16" customFormat="1" ht="15" x14ac:dyDescent="0.25">
      <c r="A139" s="2">
        <f t="shared" ref="A139:A190" si="32">A138+1</f>
        <v>131</v>
      </c>
      <c r="B139" s="12" t="s">
        <v>127</v>
      </c>
      <c r="C139" s="3" t="s">
        <v>13</v>
      </c>
      <c r="D139" s="14" t="s">
        <v>26</v>
      </c>
      <c r="E139" s="3" t="s">
        <v>128</v>
      </c>
      <c r="F139" s="13" t="s">
        <v>298</v>
      </c>
      <c r="G139" s="15">
        <v>30000</v>
      </c>
      <c r="H139" s="4">
        <f t="shared" si="29"/>
        <v>861</v>
      </c>
      <c r="I139" s="4">
        <v>0</v>
      </c>
      <c r="J139" s="4">
        <f t="shared" si="30"/>
        <v>912</v>
      </c>
      <c r="K139" s="4">
        <v>25</v>
      </c>
      <c r="L139" s="4">
        <f t="shared" si="28"/>
        <v>1798</v>
      </c>
      <c r="M139" s="4">
        <f t="shared" si="31"/>
        <v>28202</v>
      </c>
    </row>
    <row r="140" spans="1:13" s="16" customFormat="1" ht="15" x14ac:dyDescent="0.25">
      <c r="A140" s="2">
        <f t="shared" si="32"/>
        <v>132</v>
      </c>
      <c r="B140" s="12" t="s">
        <v>129</v>
      </c>
      <c r="C140" s="3" t="s">
        <v>13</v>
      </c>
      <c r="D140" s="14" t="s">
        <v>26</v>
      </c>
      <c r="E140" s="3" t="s">
        <v>130</v>
      </c>
      <c r="F140" s="13" t="s">
        <v>298</v>
      </c>
      <c r="G140" s="15">
        <v>40000</v>
      </c>
      <c r="H140" s="4">
        <f t="shared" si="29"/>
        <v>1148</v>
      </c>
      <c r="I140" s="4">
        <v>0</v>
      </c>
      <c r="J140" s="4">
        <f t="shared" si="30"/>
        <v>1216</v>
      </c>
      <c r="K140" s="4">
        <v>25</v>
      </c>
      <c r="L140" s="4">
        <f t="shared" si="28"/>
        <v>2389</v>
      </c>
      <c r="M140" s="4">
        <f t="shared" si="31"/>
        <v>37611</v>
      </c>
    </row>
    <row r="141" spans="1:13" s="16" customFormat="1" ht="15" x14ac:dyDescent="0.25">
      <c r="A141" s="2">
        <f t="shared" si="32"/>
        <v>133</v>
      </c>
      <c r="B141" s="12" t="s">
        <v>131</v>
      </c>
      <c r="C141" s="3" t="s">
        <v>13</v>
      </c>
      <c r="D141" s="14" t="s">
        <v>26</v>
      </c>
      <c r="E141" s="3" t="s">
        <v>132</v>
      </c>
      <c r="F141" s="13" t="s">
        <v>298</v>
      </c>
      <c r="G141" s="15">
        <v>30000</v>
      </c>
      <c r="H141" s="4">
        <f t="shared" si="29"/>
        <v>861</v>
      </c>
      <c r="I141" s="4">
        <v>0</v>
      </c>
      <c r="J141" s="4">
        <f t="shared" si="30"/>
        <v>912</v>
      </c>
      <c r="K141" s="4">
        <v>25</v>
      </c>
      <c r="L141" s="4">
        <f t="shared" si="28"/>
        <v>1798</v>
      </c>
      <c r="M141" s="4">
        <f t="shared" si="31"/>
        <v>28202</v>
      </c>
    </row>
    <row r="142" spans="1:13" s="16" customFormat="1" ht="15" x14ac:dyDescent="0.25">
      <c r="A142" s="2">
        <f t="shared" si="32"/>
        <v>134</v>
      </c>
      <c r="B142" s="12" t="s">
        <v>233</v>
      </c>
      <c r="C142" s="3" t="s">
        <v>13</v>
      </c>
      <c r="D142" s="14" t="s">
        <v>26</v>
      </c>
      <c r="E142" s="3" t="s">
        <v>262</v>
      </c>
      <c r="F142" s="13" t="s">
        <v>298</v>
      </c>
      <c r="G142" s="15">
        <v>40000</v>
      </c>
      <c r="H142" s="4">
        <f t="shared" si="29"/>
        <v>1148</v>
      </c>
      <c r="I142" s="4">
        <v>442.65</v>
      </c>
      <c r="J142" s="4">
        <f t="shared" si="30"/>
        <v>1216</v>
      </c>
      <c r="K142" s="4">
        <v>25</v>
      </c>
      <c r="L142" s="4">
        <f t="shared" si="28"/>
        <v>2831.65</v>
      </c>
      <c r="M142" s="4">
        <f t="shared" si="31"/>
        <v>37168.35</v>
      </c>
    </row>
    <row r="143" spans="1:13" s="16" customFormat="1" ht="15" x14ac:dyDescent="0.25">
      <c r="A143" s="2">
        <f t="shared" si="32"/>
        <v>135</v>
      </c>
      <c r="B143" s="12" t="s">
        <v>244</v>
      </c>
      <c r="C143" s="3" t="s">
        <v>13</v>
      </c>
      <c r="D143" s="14" t="s">
        <v>26</v>
      </c>
      <c r="E143" s="3" t="s">
        <v>273</v>
      </c>
      <c r="F143" s="13" t="s">
        <v>298</v>
      </c>
      <c r="G143" s="15">
        <v>30000</v>
      </c>
      <c r="H143" s="4">
        <f t="shared" si="29"/>
        <v>861</v>
      </c>
      <c r="I143" s="4">
        <v>0</v>
      </c>
      <c r="J143" s="4">
        <f t="shared" si="30"/>
        <v>912</v>
      </c>
      <c r="K143" s="4">
        <v>25</v>
      </c>
      <c r="L143" s="4">
        <f t="shared" ref="L143:L160" si="33">SUM(H143:K143)</f>
        <v>1798</v>
      </c>
      <c r="M143" s="4">
        <f t="shared" si="31"/>
        <v>28202</v>
      </c>
    </row>
    <row r="144" spans="1:13" s="16" customFormat="1" ht="15" x14ac:dyDescent="0.25">
      <c r="A144" s="2">
        <f t="shared" si="32"/>
        <v>136</v>
      </c>
      <c r="B144" s="12" t="s">
        <v>245</v>
      </c>
      <c r="C144" s="3" t="s">
        <v>13</v>
      </c>
      <c r="D144" s="14" t="s">
        <v>26</v>
      </c>
      <c r="E144" s="3" t="s">
        <v>274</v>
      </c>
      <c r="F144" s="13" t="s">
        <v>298</v>
      </c>
      <c r="G144" s="15">
        <v>30000</v>
      </c>
      <c r="H144" s="4">
        <f t="shared" si="29"/>
        <v>861</v>
      </c>
      <c r="I144" s="4">
        <v>0</v>
      </c>
      <c r="J144" s="4">
        <f t="shared" si="30"/>
        <v>912</v>
      </c>
      <c r="K144" s="4">
        <v>25</v>
      </c>
      <c r="L144" s="4">
        <f t="shared" si="33"/>
        <v>1798</v>
      </c>
      <c r="M144" s="4">
        <f t="shared" si="31"/>
        <v>28202</v>
      </c>
    </row>
    <row r="145" spans="1:13" s="16" customFormat="1" ht="15" x14ac:dyDescent="0.25">
      <c r="A145" s="2">
        <f t="shared" si="32"/>
        <v>137</v>
      </c>
      <c r="B145" s="12" t="s">
        <v>246</v>
      </c>
      <c r="C145" s="3" t="s">
        <v>15</v>
      </c>
      <c r="D145" s="14" t="s">
        <v>26</v>
      </c>
      <c r="E145" s="3" t="s">
        <v>275</v>
      </c>
      <c r="F145" s="13" t="s">
        <v>298</v>
      </c>
      <c r="G145" s="15">
        <v>30000</v>
      </c>
      <c r="H145" s="4">
        <f t="shared" si="29"/>
        <v>861</v>
      </c>
      <c r="I145" s="4">
        <v>0</v>
      </c>
      <c r="J145" s="4">
        <f t="shared" si="30"/>
        <v>912</v>
      </c>
      <c r="K145" s="4">
        <v>25</v>
      </c>
      <c r="L145" s="4">
        <f t="shared" si="33"/>
        <v>1798</v>
      </c>
      <c r="M145" s="4">
        <f t="shared" si="31"/>
        <v>28202</v>
      </c>
    </row>
    <row r="146" spans="1:13" s="16" customFormat="1" ht="15" x14ac:dyDescent="0.25">
      <c r="A146" s="2">
        <f t="shared" si="32"/>
        <v>138</v>
      </c>
      <c r="B146" s="12" t="s">
        <v>247</v>
      </c>
      <c r="C146" s="3" t="s">
        <v>13</v>
      </c>
      <c r="D146" s="14" t="s">
        <v>26</v>
      </c>
      <c r="E146" s="3" t="s">
        <v>276</v>
      </c>
      <c r="F146" s="13" t="s">
        <v>298</v>
      </c>
      <c r="G146" s="15">
        <v>30000</v>
      </c>
      <c r="H146" s="4">
        <f t="shared" si="29"/>
        <v>861</v>
      </c>
      <c r="I146" s="4">
        <v>0</v>
      </c>
      <c r="J146" s="4">
        <f t="shared" si="30"/>
        <v>912</v>
      </c>
      <c r="K146" s="4">
        <v>2173</v>
      </c>
      <c r="L146" s="4">
        <f t="shared" si="33"/>
        <v>3946</v>
      </c>
      <c r="M146" s="4">
        <f t="shared" si="31"/>
        <v>26054</v>
      </c>
    </row>
    <row r="147" spans="1:13" s="16" customFormat="1" ht="15" x14ac:dyDescent="0.25">
      <c r="A147" s="2">
        <f t="shared" si="32"/>
        <v>139</v>
      </c>
      <c r="B147" s="12" t="s">
        <v>248</v>
      </c>
      <c r="C147" s="3" t="s">
        <v>13</v>
      </c>
      <c r="D147" s="14" t="s">
        <v>26</v>
      </c>
      <c r="E147" s="3" t="s">
        <v>277</v>
      </c>
      <c r="F147" s="13" t="s">
        <v>298</v>
      </c>
      <c r="G147" s="15">
        <v>30000</v>
      </c>
      <c r="H147" s="4">
        <f t="shared" si="29"/>
        <v>861</v>
      </c>
      <c r="I147" s="4">
        <v>0</v>
      </c>
      <c r="J147" s="4">
        <f t="shared" si="30"/>
        <v>912</v>
      </c>
      <c r="K147" s="4">
        <v>25</v>
      </c>
      <c r="L147" s="4">
        <f t="shared" si="33"/>
        <v>1798</v>
      </c>
      <c r="M147" s="4">
        <f t="shared" si="31"/>
        <v>28202</v>
      </c>
    </row>
    <row r="148" spans="1:13" s="16" customFormat="1" ht="15" x14ac:dyDescent="0.25">
      <c r="A148" s="2">
        <f t="shared" si="32"/>
        <v>140</v>
      </c>
      <c r="B148" s="12" t="s">
        <v>249</v>
      </c>
      <c r="C148" s="3" t="s">
        <v>13</v>
      </c>
      <c r="D148" s="14" t="s">
        <v>26</v>
      </c>
      <c r="E148" s="3" t="s">
        <v>277</v>
      </c>
      <c r="F148" s="13" t="s">
        <v>298</v>
      </c>
      <c r="G148" s="15">
        <v>30000</v>
      </c>
      <c r="H148" s="4">
        <f t="shared" si="29"/>
        <v>861</v>
      </c>
      <c r="I148" s="4">
        <v>0</v>
      </c>
      <c r="J148" s="4">
        <f t="shared" si="30"/>
        <v>912</v>
      </c>
      <c r="K148" s="4">
        <v>25</v>
      </c>
      <c r="L148" s="4">
        <f t="shared" si="33"/>
        <v>1798</v>
      </c>
      <c r="M148" s="4">
        <f t="shared" si="31"/>
        <v>28202</v>
      </c>
    </row>
    <row r="149" spans="1:13" s="16" customFormat="1" ht="15" x14ac:dyDescent="0.25">
      <c r="A149" s="2">
        <f t="shared" si="32"/>
        <v>141</v>
      </c>
      <c r="B149" s="12" t="s">
        <v>251</v>
      </c>
      <c r="C149" s="3" t="s">
        <v>13</v>
      </c>
      <c r="D149" s="14" t="s">
        <v>26</v>
      </c>
      <c r="E149" s="3" t="s">
        <v>279</v>
      </c>
      <c r="F149" s="13" t="s">
        <v>298</v>
      </c>
      <c r="G149" s="15">
        <v>50000</v>
      </c>
      <c r="H149" s="4">
        <f t="shared" si="29"/>
        <v>1435</v>
      </c>
      <c r="I149" s="4">
        <v>1854</v>
      </c>
      <c r="J149" s="4">
        <f t="shared" si="30"/>
        <v>1520</v>
      </c>
      <c r="K149" s="4">
        <v>25</v>
      </c>
      <c r="L149" s="4">
        <f t="shared" si="33"/>
        <v>4834</v>
      </c>
      <c r="M149" s="4">
        <f t="shared" si="31"/>
        <v>45166</v>
      </c>
    </row>
    <row r="150" spans="1:13" s="16" customFormat="1" ht="15" x14ac:dyDescent="0.25">
      <c r="A150" s="2">
        <f t="shared" si="32"/>
        <v>142</v>
      </c>
      <c r="B150" s="12" t="s">
        <v>252</v>
      </c>
      <c r="C150" s="3" t="s">
        <v>15</v>
      </c>
      <c r="D150" s="14" t="s">
        <v>26</v>
      </c>
      <c r="E150" s="3" t="s">
        <v>281</v>
      </c>
      <c r="F150" s="13" t="s">
        <v>298</v>
      </c>
      <c r="G150" s="15">
        <v>50000</v>
      </c>
      <c r="H150" s="4">
        <f t="shared" si="29"/>
        <v>1435</v>
      </c>
      <c r="I150" s="4">
        <v>1854</v>
      </c>
      <c r="J150" s="4">
        <f t="shared" si="30"/>
        <v>1520</v>
      </c>
      <c r="K150" s="4">
        <v>25</v>
      </c>
      <c r="L150" s="4">
        <f t="shared" si="33"/>
        <v>4834</v>
      </c>
      <c r="M150" s="4">
        <f t="shared" si="31"/>
        <v>45166</v>
      </c>
    </row>
    <row r="151" spans="1:13" s="16" customFormat="1" ht="15" x14ac:dyDescent="0.25">
      <c r="A151" s="2">
        <f t="shared" si="32"/>
        <v>143</v>
      </c>
      <c r="B151" s="12" t="s">
        <v>253</v>
      </c>
      <c r="C151" s="3" t="s">
        <v>15</v>
      </c>
      <c r="D151" s="14" t="s">
        <v>26</v>
      </c>
      <c r="E151" s="3" t="s">
        <v>280</v>
      </c>
      <c r="F151" s="13" t="s">
        <v>298</v>
      </c>
      <c r="G151" s="15">
        <v>50000</v>
      </c>
      <c r="H151" s="4">
        <f t="shared" si="29"/>
        <v>1435</v>
      </c>
      <c r="I151" s="4">
        <v>1854</v>
      </c>
      <c r="J151" s="4">
        <f t="shared" si="30"/>
        <v>1520</v>
      </c>
      <c r="K151" s="4">
        <v>25</v>
      </c>
      <c r="L151" s="4">
        <f t="shared" si="33"/>
        <v>4834</v>
      </c>
      <c r="M151" s="4">
        <f t="shared" si="31"/>
        <v>45166</v>
      </c>
    </row>
    <row r="152" spans="1:13" s="16" customFormat="1" ht="15" x14ac:dyDescent="0.25">
      <c r="A152" s="2">
        <f t="shared" si="32"/>
        <v>144</v>
      </c>
      <c r="B152" s="12" t="s">
        <v>254</v>
      </c>
      <c r="C152" s="3" t="s">
        <v>13</v>
      </c>
      <c r="D152" s="14" t="s">
        <v>26</v>
      </c>
      <c r="E152" s="3" t="s">
        <v>278</v>
      </c>
      <c r="F152" s="13" t="s">
        <v>298</v>
      </c>
      <c r="G152" s="15">
        <v>50000</v>
      </c>
      <c r="H152" s="4">
        <f t="shared" si="29"/>
        <v>1435</v>
      </c>
      <c r="I152" s="4">
        <v>1854</v>
      </c>
      <c r="J152" s="4">
        <f t="shared" si="30"/>
        <v>1520</v>
      </c>
      <c r="K152" s="4">
        <v>25</v>
      </c>
      <c r="L152" s="4">
        <f t="shared" si="33"/>
        <v>4834</v>
      </c>
      <c r="M152" s="4">
        <f t="shared" si="31"/>
        <v>45166</v>
      </c>
    </row>
    <row r="153" spans="1:13" s="16" customFormat="1" ht="15" x14ac:dyDescent="0.25">
      <c r="A153" s="2">
        <f t="shared" si="32"/>
        <v>145</v>
      </c>
      <c r="B153" s="12" t="s">
        <v>255</v>
      </c>
      <c r="C153" s="3" t="s">
        <v>15</v>
      </c>
      <c r="D153" s="14" t="s">
        <v>26</v>
      </c>
      <c r="E153" s="3" t="s">
        <v>281</v>
      </c>
      <c r="F153" s="13" t="s">
        <v>298</v>
      </c>
      <c r="G153" s="15">
        <v>50000</v>
      </c>
      <c r="H153" s="4">
        <f t="shared" si="29"/>
        <v>1435</v>
      </c>
      <c r="I153" s="4">
        <v>1854</v>
      </c>
      <c r="J153" s="4">
        <f t="shared" si="30"/>
        <v>1520</v>
      </c>
      <c r="K153" s="4">
        <v>25</v>
      </c>
      <c r="L153" s="4">
        <f t="shared" si="33"/>
        <v>4834</v>
      </c>
      <c r="M153" s="4">
        <f t="shared" si="31"/>
        <v>45166</v>
      </c>
    </row>
    <row r="154" spans="1:13" s="16" customFormat="1" ht="15" x14ac:dyDescent="0.25">
      <c r="A154" s="2">
        <f t="shared" si="32"/>
        <v>146</v>
      </c>
      <c r="B154" s="12" t="s">
        <v>250</v>
      </c>
      <c r="C154" s="3" t="s">
        <v>13</v>
      </c>
      <c r="D154" s="14" t="s">
        <v>26</v>
      </c>
      <c r="E154" s="3" t="s">
        <v>278</v>
      </c>
      <c r="F154" s="13" t="s">
        <v>298</v>
      </c>
      <c r="G154" s="15">
        <v>120000</v>
      </c>
      <c r="H154" s="4">
        <f t="shared" si="29"/>
        <v>3444</v>
      </c>
      <c r="I154" s="4">
        <v>16809.87</v>
      </c>
      <c r="J154" s="4">
        <f t="shared" si="30"/>
        <v>3648</v>
      </c>
      <c r="K154" s="4">
        <v>25</v>
      </c>
      <c r="L154" s="4">
        <f t="shared" si="33"/>
        <v>23926.87</v>
      </c>
      <c r="M154" s="4">
        <f t="shared" si="31"/>
        <v>96073.13</v>
      </c>
    </row>
    <row r="155" spans="1:13" s="16" customFormat="1" ht="15" x14ac:dyDescent="0.25">
      <c r="A155" s="2">
        <f t="shared" si="32"/>
        <v>147</v>
      </c>
      <c r="B155" s="12" t="s">
        <v>329</v>
      </c>
      <c r="C155" s="3" t="s">
        <v>13</v>
      </c>
      <c r="D155" s="14" t="s">
        <v>26</v>
      </c>
      <c r="E155" s="3" t="s">
        <v>330</v>
      </c>
      <c r="F155" s="13" t="s">
        <v>298</v>
      </c>
      <c r="G155" s="15">
        <v>40000</v>
      </c>
      <c r="H155" s="4">
        <f t="shared" ref="H155" si="34">G155*2.87%</f>
        <v>1148</v>
      </c>
      <c r="I155" s="4">
        <v>442.65</v>
      </c>
      <c r="J155" s="4">
        <f t="shared" ref="J155" si="35">G155*3.04%</f>
        <v>1216</v>
      </c>
      <c r="K155" s="4">
        <v>25</v>
      </c>
      <c r="L155" s="4">
        <f t="shared" ref="L155" si="36">SUM(H155:K155)</f>
        <v>2831.65</v>
      </c>
      <c r="M155" s="4">
        <f t="shared" ref="M155" si="37">G155-L155</f>
        <v>37168.35</v>
      </c>
    </row>
    <row r="156" spans="1:13" s="16" customFormat="1" ht="15" x14ac:dyDescent="0.25">
      <c r="A156" s="2">
        <f t="shared" si="32"/>
        <v>148</v>
      </c>
      <c r="B156" s="12" t="s">
        <v>230</v>
      </c>
      <c r="C156" s="3" t="s">
        <v>13</v>
      </c>
      <c r="D156" s="14" t="s">
        <v>26</v>
      </c>
      <c r="E156" s="3" t="s">
        <v>260</v>
      </c>
      <c r="F156" s="13" t="s">
        <v>298</v>
      </c>
      <c r="G156" s="15">
        <v>40000</v>
      </c>
      <c r="H156" s="4">
        <f t="shared" si="29"/>
        <v>1148</v>
      </c>
      <c r="I156" s="4">
        <v>442.65</v>
      </c>
      <c r="J156" s="4">
        <f t="shared" si="30"/>
        <v>1216</v>
      </c>
      <c r="K156" s="4">
        <v>25</v>
      </c>
      <c r="L156" s="4">
        <f t="shared" si="33"/>
        <v>2831.65</v>
      </c>
      <c r="M156" s="4">
        <f t="shared" si="31"/>
        <v>37168.35</v>
      </c>
    </row>
    <row r="157" spans="1:13" s="16" customFormat="1" ht="15" x14ac:dyDescent="0.25">
      <c r="A157" s="2">
        <f t="shared" si="32"/>
        <v>149</v>
      </c>
      <c r="B157" s="12" t="s">
        <v>231</v>
      </c>
      <c r="C157" s="3" t="s">
        <v>15</v>
      </c>
      <c r="D157" s="14" t="s">
        <v>26</v>
      </c>
      <c r="E157" s="3" t="s">
        <v>261</v>
      </c>
      <c r="F157" s="13" t="s">
        <v>298</v>
      </c>
      <c r="G157" s="15">
        <v>40000</v>
      </c>
      <c r="H157" s="4">
        <f t="shared" si="29"/>
        <v>1148</v>
      </c>
      <c r="I157" s="4">
        <v>442.65</v>
      </c>
      <c r="J157" s="4">
        <f t="shared" si="30"/>
        <v>1216</v>
      </c>
      <c r="K157" s="4">
        <v>25</v>
      </c>
      <c r="L157" s="4">
        <f t="shared" si="33"/>
        <v>2831.65</v>
      </c>
      <c r="M157" s="4">
        <f t="shared" si="31"/>
        <v>37168.35</v>
      </c>
    </row>
    <row r="158" spans="1:13" s="16" customFormat="1" ht="15" x14ac:dyDescent="0.25">
      <c r="A158" s="2">
        <f t="shared" si="32"/>
        <v>150</v>
      </c>
      <c r="B158" s="12" t="s">
        <v>232</v>
      </c>
      <c r="C158" s="3" t="s">
        <v>13</v>
      </c>
      <c r="D158" s="14" t="s">
        <v>26</v>
      </c>
      <c r="E158" s="3" t="s">
        <v>87</v>
      </c>
      <c r="F158" s="13" t="s">
        <v>298</v>
      </c>
      <c r="G158" s="15">
        <v>40000</v>
      </c>
      <c r="H158" s="4">
        <f t="shared" si="29"/>
        <v>1148</v>
      </c>
      <c r="I158" s="4">
        <v>442.65</v>
      </c>
      <c r="J158" s="4">
        <f t="shared" si="30"/>
        <v>1216</v>
      </c>
      <c r="K158" s="4">
        <v>25</v>
      </c>
      <c r="L158" s="4">
        <f t="shared" si="33"/>
        <v>2831.65</v>
      </c>
      <c r="M158" s="4">
        <f t="shared" si="31"/>
        <v>37168.35</v>
      </c>
    </row>
    <row r="159" spans="1:13" s="16" customFormat="1" ht="15" x14ac:dyDescent="0.25">
      <c r="A159" s="2">
        <f t="shared" si="32"/>
        <v>151</v>
      </c>
      <c r="B159" s="12" t="s">
        <v>235</v>
      </c>
      <c r="C159" s="3" t="s">
        <v>13</v>
      </c>
      <c r="D159" s="14" t="s">
        <v>26</v>
      </c>
      <c r="E159" s="3" t="s">
        <v>264</v>
      </c>
      <c r="F159" s="13" t="s">
        <v>298</v>
      </c>
      <c r="G159" s="15">
        <v>25000</v>
      </c>
      <c r="H159" s="4">
        <f t="shared" si="29"/>
        <v>717.5</v>
      </c>
      <c r="I159" s="4">
        <v>0</v>
      </c>
      <c r="J159" s="4">
        <f t="shared" si="30"/>
        <v>760</v>
      </c>
      <c r="K159" s="4">
        <v>25</v>
      </c>
      <c r="L159" s="4">
        <f t="shared" si="33"/>
        <v>1502.5</v>
      </c>
      <c r="M159" s="4">
        <f t="shared" si="31"/>
        <v>23497.5</v>
      </c>
    </row>
    <row r="160" spans="1:13" s="16" customFormat="1" ht="15" x14ac:dyDescent="0.25">
      <c r="A160" s="2">
        <f t="shared" si="32"/>
        <v>152</v>
      </c>
      <c r="B160" s="12" t="s">
        <v>236</v>
      </c>
      <c r="C160" s="3" t="s">
        <v>13</v>
      </c>
      <c r="D160" s="14" t="s">
        <v>26</v>
      </c>
      <c r="E160" s="3" t="s">
        <v>265</v>
      </c>
      <c r="F160" s="13" t="s">
        <v>298</v>
      </c>
      <c r="G160" s="15">
        <v>30000</v>
      </c>
      <c r="H160" s="4">
        <f t="shared" si="29"/>
        <v>861</v>
      </c>
      <c r="I160" s="4">
        <v>0</v>
      </c>
      <c r="J160" s="4">
        <f t="shared" si="30"/>
        <v>912</v>
      </c>
      <c r="K160" s="4">
        <v>25</v>
      </c>
      <c r="L160" s="4">
        <f t="shared" si="33"/>
        <v>1798</v>
      </c>
      <c r="M160" s="4">
        <f t="shared" si="31"/>
        <v>28202</v>
      </c>
    </row>
    <row r="161" spans="1:13" s="16" customFormat="1" ht="15" x14ac:dyDescent="0.25">
      <c r="A161" s="2">
        <f t="shared" si="32"/>
        <v>153</v>
      </c>
      <c r="B161" s="12" t="s">
        <v>237</v>
      </c>
      <c r="C161" s="3" t="s">
        <v>13</v>
      </c>
      <c r="D161" s="14" t="s">
        <v>26</v>
      </c>
      <c r="E161" s="3" t="s">
        <v>266</v>
      </c>
      <c r="F161" s="13" t="s">
        <v>298</v>
      </c>
      <c r="G161" s="15">
        <v>30000</v>
      </c>
      <c r="H161" s="4">
        <f t="shared" si="29"/>
        <v>861</v>
      </c>
      <c r="I161" s="4">
        <v>0</v>
      </c>
      <c r="J161" s="4">
        <f t="shared" si="30"/>
        <v>912</v>
      </c>
      <c r="K161" s="4">
        <v>25</v>
      </c>
      <c r="L161" s="4">
        <f t="shared" ref="L161:L185" si="38">SUM(H161:K161)</f>
        <v>1798</v>
      </c>
      <c r="M161" s="4">
        <f t="shared" si="31"/>
        <v>28202</v>
      </c>
    </row>
    <row r="162" spans="1:13" s="16" customFormat="1" ht="15" x14ac:dyDescent="0.25">
      <c r="A162" s="2">
        <f t="shared" si="32"/>
        <v>154</v>
      </c>
      <c r="B162" s="12" t="s">
        <v>238</v>
      </c>
      <c r="C162" s="3" t="s">
        <v>13</v>
      </c>
      <c r="D162" s="14" t="s">
        <v>26</v>
      </c>
      <c r="E162" s="3" t="s">
        <v>267</v>
      </c>
      <c r="F162" s="13" t="s">
        <v>298</v>
      </c>
      <c r="G162" s="15">
        <v>30000</v>
      </c>
      <c r="H162" s="4">
        <f t="shared" si="29"/>
        <v>861</v>
      </c>
      <c r="I162" s="4">
        <v>0</v>
      </c>
      <c r="J162" s="4">
        <f t="shared" si="30"/>
        <v>912</v>
      </c>
      <c r="K162" s="4">
        <v>25</v>
      </c>
      <c r="L162" s="4">
        <f t="shared" si="38"/>
        <v>1798</v>
      </c>
      <c r="M162" s="4">
        <f t="shared" si="31"/>
        <v>28202</v>
      </c>
    </row>
    <row r="163" spans="1:13" s="16" customFormat="1" ht="15" x14ac:dyDescent="0.25">
      <c r="A163" s="2">
        <f t="shared" si="32"/>
        <v>155</v>
      </c>
      <c r="B163" s="12" t="s">
        <v>239</v>
      </c>
      <c r="C163" s="3" t="s">
        <v>13</v>
      </c>
      <c r="D163" s="14" t="s">
        <v>26</v>
      </c>
      <c r="E163" s="3" t="s">
        <v>268</v>
      </c>
      <c r="F163" s="13" t="s">
        <v>298</v>
      </c>
      <c r="G163" s="15">
        <v>30000</v>
      </c>
      <c r="H163" s="4">
        <f t="shared" si="29"/>
        <v>861</v>
      </c>
      <c r="I163" s="4">
        <v>0</v>
      </c>
      <c r="J163" s="4">
        <f t="shared" si="30"/>
        <v>912</v>
      </c>
      <c r="K163" s="4">
        <v>25</v>
      </c>
      <c r="L163" s="4">
        <f t="shared" si="38"/>
        <v>1798</v>
      </c>
      <c r="M163" s="4">
        <f t="shared" si="31"/>
        <v>28202</v>
      </c>
    </row>
    <row r="164" spans="1:13" s="16" customFormat="1" ht="15" x14ac:dyDescent="0.25">
      <c r="A164" s="2">
        <f t="shared" si="32"/>
        <v>156</v>
      </c>
      <c r="B164" s="12" t="s">
        <v>240</v>
      </c>
      <c r="C164" s="3" t="s">
        <v>13</v>
      </c>
      <c r="D164" s="14" t="s">
        <v>26</v>
      </c>
      <c r="E164" s="3" t="s">
        <v>269</v>
      </c>
      <c r="F164" s="13" t="s">
        <v>298</v>
      </c>
      <c r="G164" s="15">
        <v>30000</v>
      </c>
      <c r="H164" s="4">
        <f t="shared" si="29"/>
        <v>861</v>
      </c>
      <c r="I164" s="4">
        <v>0</v>
      </c>
      <c r="J164" s="4">
        <f t="shared" si="30"/>
        <v>912</v>
      </c>
      <c r="K164" s="4">
        <v>25</v>
      </c>
      <c r="L164" s="4">
        <f t="shared" si="38"/>
        <v>1798</v>
      </c>
      <c r="M164" s="4">
        <f t="shared" si="31"/>
        <v>28202</v>
      </c>
    </row>
    <row r="165" spans="1:13" s="16" customFormat="1" ht="15" x14ac:dyDescent="0.25">
      <c r="A165" s="2">
        <f t="shared" si="32"/>
        <v>157</v>
      </c>
      <c r="B165" s="12" t="s">
        <v>241</v>
      </c>
      <c r="C165" s="3" t="s">
        <v>15</v>
      </c>
      <c r="D165" s="14" t="s">
        <v>26</v>
      </c>
      <c r="E165" s="3" t="s">
        <v>270</v>
      </c>
      <c r="F165" s="13" t="s">
        <v>298</v>
      </c>
      <c r="G165" s="15">
        <v>30000</v>
      </c>
      <c r="H165" s="4">
        <f t="shared" si="29"/>
        <v>861</v>
      </c>
      <c r="I165" s="4">
        <v>0</v>
      </c>
      <c r="J165" s="4">
        <f t="shared" si="30"/>
        <v>912</v>
      </c>
      <c r="K165" s="4">
        <v>25</v>
      </c>
      <c r="L165" s="4">
        <f t="shared" si="38"/>
        <v>1798</v>
      </c>
      <c r="M165" s="4">
        <f t="shared" si="31"/>
        <v>28202</v>
      </c>
    </row>
    <row r="166" spans="1:13" s="16" customFormat="1" ht="15" x14ac:dyDescent="0.25">
      <c r="A166" s="2">
        <f t="shared" si="32"/>
        <v>158</v>
      </c>
      <c r="B166" s="12" t="s">
        <v>242</v>
      </c>
      <c r="C166" s="3" t="s">
        <v>13</v>
      </c>
      <c r="D166" s="14" t="s">
        <v>26</v>
      </c>
      <c r="E166" s="3" t="s">
        <v>271</v>
      </c>
      <c r="F166" s="13" t="s">
        <v>298</v>
      </c>
      <c r="G166" s="15">
        <v>30000</v>
      </c>
      <c r="H166" s="4">
        <f t="shared" si="29"/>
        <v>861</v>
      </c>
      <c r="I166" s="4">
        <v>0</v>
      </c>
      <c r="J166" s="4">
        <f t="shared" si="30"/>
        <v>912</v>
      </c>
      <c r="K166" s="4">
        <v>25</v>
      </c>
      <c r="L166" s="4">
        <f t="shared" si="38"/>
        <v>1798</v>
      </c>
      <c r="M166" s="4">
        <f t="shared" si="31"/>
        <v>28202</v>
      </c>
    </row>
    <row r="167" spans="1:13" s="16" customFormat="1" ht="15" x14ac:dyDescent="0.25">
      <c r="A167" s="2">
        <f t="shared" si="32"/>
        <v>159</v>
      </c>
      <c r="B167" s="12" t="s">
        <v>243</v>
      </c>
      <c r="C167" s="3" t="s">
        <v>13</v>
      </c>
      <c r="D167" s="14" t="s">
        <v>26</v>
      </c>
      <c r="E167" s="3" t="s">
        <v>272</v>
      </c>
      <c r="F167" s="13" t="s">
        <v>298</v>
      </c>
      <c r="G167" s="15">
        <v>30000</v>
      </c>
      <c r="H167" s="4">
        <f t="shared" si="29"/>
        <v>861</v>
      </c>
      <c r="I167" s="4">
        <v>0</v>
      </c>
      <c r="J167" s="4">
        <f t="shared" si="30"/>
        <v>912</v>
      </c>
      <c r="K167" s="4">
        <v>25</v>
      </c>
      <c r="L167" s="4">
        <f t="shared" si="38"/>
        <v>1798</v>
      </c>
      <c r="M167" s="4">
        <f t="shared" si="31"/>
        <v>28202</v>
      </c>
    </row>
    <row r="168" spans="1:13" s="16" customFormat="1" ht="15" x14ac:dyDescent="0.25">
      <c r="A168" s="2">
        <f t="shared" si="32"/>
        <v>160</v>
      </c>
      <c r="B168" s="12" t="s">
        <v>229</v>
      </c>
      <c r="C168" s="3" t="s">
        <v>13</v>
      </c>
      <c r="D168" s="14" t="s">
        <v>26</v>
      </c>
      <c r="E168" s="3" t="s">
        <v>259</v>
      </c>
      <c r="F168" s="13" t="s">
        <v>298</v>
      </c>
      <c r="G168" s="15">
        <v>45000</v>
      </c>
      <c r="H168" s="4">
        <f t="shared" si="29"/>
        <v>1291.5</v>
      </c>
      <c r="I168" s="4">
        <v>1148.33</v>
      </c>
      <c r="J168" s="4">
        <f t="shared" si="30"/>
        <v>1368</v>
      </c>
      <c r="K168" s="4">
        <v>25</v>
      </c>
      <c r="L168" s="4">
        <f t="shared" si="38"/>
        <v>3832.83</v>
      </c>
      <c r="M168" s="4">
        <f t="shared" si="31"/>
        <v>41167.17</v>
      </c>
    </row>
    <row r="169" spans="1:13" s="16" customFormat="1" ht="15" x14ac:dyDescent="0.25">
      <c r="A169" s="2">
        <f t="shared" si="32"/>
        <v>161</v>
      </c>
      <c r="B169" s="12" t="s">
        <v>256</v>
      </c>
      <c r="C169" s="3" t="s">
        <v>15</v>
      </c>
      <c r="D169" s="14" t="s">
        <v>26</v>
      </c>
      <c r="E169" s="3" t="s">
        <v>280</v>
      </c>
      <c r="F169" s="13" t="s">
        <v>298</v>
      </c>
      <c r="G169" s="15">
        <v>50000</v>
      </c>
      <c r="H169" s="4">
        <f t="shared" si="29"/>
        <v>1435</v>
      </c>
      <c r="I169" s="4">
        <v>1854</v>
      </c>
      <c r="J169" s="4">
        <f t="shared" si="30"/>
        <v>1520</v>
      </c>
      <c r="K169" s="4">
        <v>3025</v>
      </c>
      <c r="L169" s="4">
        <f t="shared" si="38"/>
        <v>7834</v>
      </c>
      <c r="M169" s="4">
        <f t="shared" si="31"/>
        <v>42166</v>
      </c>
    </row>
    <row r="170" spans="1:13" s="16" customFormat="1" ht="15" x14ac:dyDescent="0.25">
      <c r="A170" s="2">
        <f t="shared" si="32"/>
        <v>162</v>
      </c>
      <c r="B170" s="12" t="s">
        <v>257</v>
      </c>
      <c r="C170" s="3" t="s">
        <v>15</v>
      </c>
      <c r="D170" s="14" t="s">
        <v>26</v>
      </c>
      <c r="E170" s="3" t="s">
        <v>280</v>
      </c>
      <c r="F170" s="13" t="s">
        <v>298</v>
      </c>
      <c r="G170" s="15">
        <v>50000</v>
      </c>
      <c r="H170" s="4">
        <f t="shared" si="29"/>
        <v>1435</v>
      </c>
      <c r="I170" s="4">
        <v>1854</v>
      </c>
      <c r="J170" s="4">
        <f t="shared" si="30"/>
        <v>1520</v>
      </c>
      <c r="K170" s="4">
        <v>25</v>
      </c>
      <c r="L170" s="4">
        <f t="shared" si="38"/>
        <v>4834</v>
      </c>
      <c r="M170" s="4">
        <f t="shared" si="31"/>
        <v>45166</v>
      </c>
    </row>
    <row r="171" spans="1:13" s="16" customFormat="1" ht="15" x14ac:dyDescent="0.25">
      <c r="A171" s="2">
        <f t="shared" si="32"/>
        <v>163</v>
      </c>
      <c r="B171" s="12" t="s">
        <v>258</v>
      </c>
      <c r="C171" s="3" t="s">
        <v>15</v>
      </c>
      <c r="D171" s="14" t="s">
        <v>26</v>
      </c>
      <c r="E171" s="3" t="s">
        <v>280</v>
      </c>
      <c r="F171" s="13" t="s">
        <v>298</v>
      </c>
      <c r="G171" s="15">
        <v>50000</v>
      </c>
      <c r="H171" s="4">
        <f t="shared" si="29"/>
        <v>1435</v>
      </c>
      <c r="I171" s="4">
        <v>1854</v>
      </c>
      <c r="J171" s="4">
        <f t="shared" si="30"/>
        <v>1520</v>
      </c>
      <c r="K171" s="4">
        <v>25</v>
      </c>
      <c r="L171" s="4">
        <f t="shared" si="38"/>
        <v>4834</v>
      </c>
      <c r="M171" s="4">
        <f t="shared" si="31"/>
        <v>45166</v>
      </c>
    </row>
    <row r="172" spans="1:13" s="16" customFormat="1" ht="15" x14ac:dyDescent="0.25">
      <c r="A172" s="2">
        <f t="shared" si="32"/>
        <v>164</v>
      </c>
      <c r="B172" s="12" t="s">
        <v>234</v>
      </c>
      <c r="C172" s="3" t="s">
        <v>13</v>
      </c>
      <c r="D172" s="14" t="s">
        <v>26</v>
      </c>
      <c r="E172" s="3" t="s">
        <v>263</v>
      </c>
      <c r="F172" s="13" t="s">
        <v>298</v>
      </c>
      <c r="G172" s="15">
        <v>40000</v>
      </c>
      <c r="H172" s="4">
        <f t="shared" si="29"/>
        <v>1148</v>
      </c>
      <c r="I172" s="4">
        <v>442.65</v>
      </c>
      <c r="J172" s="4">
        <f t="shared" si="30"/>
        <v>1216</v>
      </c>
      <c r="K172" s="4">
        <v>25</v>
      </c>
      <c r="L172" s="4">
        <f t="shared" si="38"/>
        <v>2831.65</v>
      </c>
      <c r="M172" s="4">
        <f t="shared" si="31"/>
        <v>37168.35</v>
      </c>
    </row>
    <row r="173" spans="1:13" s="16" customFormat="1" ht="15" x14ac:dyDescent="0.25">
      <c r="A173" s="2">
        <f t="shared" si="32"/>
        <v>165</v>
      </c>
      <c r="B173" s="12" t="s">
        <v>321</v>
      </c>
      <c r="C173" s="3" t="s">
        <v>15</v>
      </c>
      <c r="D173" s="14" t="s">
        <v>26</v>
      </c>
      <c r="E173" s="3" t="s">
        <v>323</v>
      </c>
      <c r="F173" s="13" t="s">
        <v>298</v>
      </c>
      <c r="G173" s="15">
        <v>30000</v>
      </c>
      <c r="H173" s="4">
        <f t="shared" ref="H173:H174" si="39">G173*2.87%</f>
        <v>861</v>
      </c>
      <c r="I173" s="4">
        <v>0</v>
      </c>
      <c r="J173" s="4">
        <f t="shared" ref="J173:J174" si="40">G173*3.04%</f>
        <v>912</v>
      </c>
      <c r="K173" s="4">
        <v>25</v>
      </c>
      <c r="L173" s="4">
        <f t="shared" ref="L173:L174" si="41">SUM(H173:K173)</f>
        <v>1798</v>
      </c>
      <c r="M173" s="4">
        <f t="shared" ref="M173:M174" si="42">G173-L173</f>
        <v>28202</v>
      </c>
    </row>
    <row r="174" spans="1:13" s="16" customFormat="1" ht="15" x14ac:dyDescent="0.25">
      <c r="A174" s="2">
        <f t="shared" si="32"/>
        <v>166</v>
      </c>
      <c r="B174" s="12" t="s">
        <v>322</v>
      </c>
      <c r="C174" s="3" t="s">
        <v>15</v>
      </c>
      <c r="D174" s="14" t="s">
        <v>26</v>
      </c>
      <c r="E174" s="3" t="s">
        <v>323</v>
      </c>
      <c r="F174" s="13" t="s">
        <v>298</v>
      </c>
      <c r="G174" s="15">
        <v>30000</v>
      </c>
      <c r="H174" s="4">
        <f t="shared" si="39"/>
        <v>861</v>
      </c>
      <c r="I174" s="4">
        <v>0</v>
      </c>
      <c r="J174" s="4">
        <f t="shared" si="40"/>
        <v>912</v>
      </c>
      <c r="K174" s="4">
        <v>25</v>
      </c>
      <c r="L174" s="4">
        <f t="shared" si="41"/>
        <v>1798</v>
      </c>
      <c r="M174" s="4">
        <f t="shared" si="42"/>
        <v>28202</v>
      </c>
    </row>
    <row r="175" spans="1:13" s="16" customFormat="1" ht="15" x14ac:dyDescent="0.25">
      <c r="A175" s="2">
        <f t="shared" si="32"/>
        <v>167</v>
      </c>
      <c r="B175" s="31" t="s">
        <v>326</v>
      </c>
      <c r="C175" s="3" t="s">
        <v>15</v>
      </c>
      <c r="D175" s="14" t="s">
        <v>26</v>
      </c>
      <c r="E175" s="3" t="s">
        <v>323</v>
      </c>
      <c r="F175" s="13" t="s">
        <v>298</v>
      </c>
      <c r="G175" s="15">
        <v>30000</v>
      </c>
      <c r="H175" s="4">
        <f t="shared" ref="H175:H176" si="43">G175*2.87%</f>
        <v>861</v>
      </c>
      <c r="I175" s="4">
        <v>0</v>
      </c>
      <c r="J175" s="4">
        <f t="shared" ref="J175:J176" si="44">G175*3.04%</f>
        <v>912</v>
      </c>
      <c r="K175" s="4">
        <v>25</v>
      </c>
      <c r="L175" s="4">
        <f t="shared" ref="L175:L176" si="45">SUM(H175:K175)</f>
        <v>1798</v>
      </c>
      <c r="M175" s="4">
        <f t="shared" ref="M175:M176" si="46">G175-L175</f>
        <v>28202</v>
      </c>
    </row>
    <row r="176" spans="1:13" s="16" customFormat="1" ht="15" x14ac:dyDescent="0.25">
      <c r="A176" s="2">
        <f t="shared" si="32"/>
        <v>168</v>
      </c>
      <c r="B176" s="31" t="s">
        <v>334</v>
      </c>
      <c r="C176" s="3" t="s">
        <v>13</v>
      </c>
      <c r="D176" s="14" t="s">
        <v>26</v>
      </c>
      <c r="E176" s="3" t="s">
        <v>323</v>
      </c>
      <c r="F176" s="13" t="s">
        <v>298</v>
      </c>
      <c r="G176" s="15">
        <v>30000</v>
      </c>
      <c r="H176" s="4">
        <f t="shared" si="43"/>
        <v>861</v>
      </c>
      <c r="I176" s="4">
        <v>0</v>
      </c>
      <c r="J176" s="4">
        <f t="shared" si="44"/>
        <v>912</v>
      </c>
      <c r="K176" s="4">
        <v>25</v>
      </c>
      <c r="L176" s="4">
        <f t="shared" si="45"/>
        <v>1798</v>
      </c>
      <c r="M176" s="4">
        <f t="shared" si="46"/>
        <v>28202</v>
      </c>
    </row>
    <row r="177" spans="1:13" s="16" customFormat="1" ht="15" x14ac:dyDescent="0.25">
      <c r="A177" s="2">
        <f t="shared" si="32"/>
        <v>169</v>
      </c>
      <c r="B177" s="31" t="s">
        <v>335</v>
      </c>
      <c r="C177" s="3" t="s">
        <v>13</v>
      </c>
      <c r="D177" s="14" t="s">
        <v>26</v>
      </c>
      <c r="E177" s="3" t="s">
        <v>323</v>
      </c>
      <c r="F177" s="13" t="s">
        <v>298</v>
      </c>
      <c r="G177" s="15">
        <v>30000</v>
      </c>
      <c r="H177" s="4">
        <f t="shared" ref="H177:H179" si="47">G177*2.87%</f>
        <v>861</v>
      </c>
      <c r="I177" s="4">
        <v>0</v>
      </c>
      <c r="J177" s="4">
        <f t="shared" ref="J177:J179" si="48">G177*3.04%</f>
        <v>912</v>
      </c>
      <c r="K177" s="4">
        <v>25</v>
      </c>
      <c r="L177" s="4">
        <f t="shared" ref="L177" si="49">SUM(H177:K177)</f>
        <v>1798</v>
      </c>
      <c r="M177" s="4">
        <f t="shared" ref="M177" si="50">G177-L177</f>
        <v>28202</v>
      </c>
    </row>
    <row r="178" spans="1:13" s="16" customFormat="1" ht="15" x14ac:dyDescent="0.25">
      <c r="A178" s="2">
        <f t="shared" si="32"/>
        <v>170</v>
      </c>
      <c r="B178" s="31" t="s">
        <v>348</v>
      </c>
      <c r="C178" s="3" t="s">
        <v>15</v>
      </c>
      <c r="D178" s="14" t="s">
        <v>26</v>
      </c>
      <c r="E178" s="3" t="s">
        <v>323</v>
      </c>
      <c r="F178" s="13" t="s">
        <v>298</v>
      </c>
      <c r="G178" s="15">
        <v>23000</v>
      </c>
      <c r="H178" s="4">
        <f t="shared" si="47"/>
        <v>660.1</v>
      </c>
      <c r="I178" s="4">
        <v>0</v>
      </c>
      <c r="J178" s="4">
        <f t="shared" si="48"/>
        <v>699.2</v>
      </c>
      <c r="K178" s="4">
        <v>25</v>
      </c>
      <c r="L178" s="4">
        <f t="shared" ref="L178:L179" si="51">SUM(H178:K178)</f>
        <v>1384.3000000000002</v>
      </c>
      <c r="M178" s="4">
        <f t="shared" ref="M178:M179" si="52">G178-L178</f>
        <v>21615.7</v>
      </c>
    </row>
    <row r="179" spans="1:13" s="16" customFormat="1" ht="15" x14ac:dyDescent="0.25">
      <c r="A179" s="2">
        <f t="shared" si="32"/>
        <v>171</v>
      </c>
      <c r="B179" s="31" t="s">
        <v>349</v>
      </c>
      <c r="C179" s="3" t="s">
        <v>13</v>
      </c>
      <c r="D179" s="14" t="s">
        <v>26</v>
      </c>
      <c r="E179" s="3" t="s">
        <v>323</v>
      </c>
      <c r="F179" s="13" t="s">
        <v>298</v>
      </c>
      <c r="G179" s="15">
        <v>25900</v>
      </c>
      <c r="H179" s="4">
        <f t="shared" si="47"/>
        <v>743.33</v>
      </c>
      <c r="I179" s="4">
        <v>0</v>
      </c>
      <c r="J179" s="4">
        <f t="shared" si="48"/>
        <v>787.36</v>
      </c>
      <c r="K179" s="4">
        <v>25</v>
      </c>
      <c r="L179" s="4">
        <f t="shared" si="51"/>
        <v>1555.69</v>
      </c>
      <c r="M179" s="4">
        <f t="shared" si="52"/>
        <v>24344.31</v>
      </c>
    </row>
    <row r="180" spans="1:13" s="16" customFormat="1" ht="15" x14ac:dyDescent="0.25">
      <c r="A180" s="2">
        <f t="shared" si="32"/>
        <v>172</v>
      </c>
      <c r="B180" s="31" t="s">
        <v>282</v>
      </c>
      <c r="C180" s="3" t="s">
        <v>15</v>
      </c>
      <c r="D180" s="14" t="s">
        <v>299</v>
      </c>
      <c r="E180" s="3" t="s">
        <v>288</v>
      </c>
      <c r="F180" s="13" t="s">
        <v>298</v>
      </c>
      <c r="G180" s="15">
        <v>45000</v>
      </c>
      <c r="H180" s="4">
        <f t="shared" si="29"/>
        <v>1291.5</v>
      </c>
      <c r="I180" s="4">
        <v>1148.33</v>
      </c>
      <c r="J180" s="4">
        <f t="shared" si="30"/>
        <v>1368</v>
      </c>
      <c r="K180" s="4">
        <v>25</v>
      </c>
      <c r="L180" s="4">
        <f t="shared" si="38"/>
        <v>3832.83</v>
      </c>
      <c r="M180" s="4">
        <f t="shared" si="31"/>
        <v>41167.17</v>
      </c>
    </row>
    <row r="181" spans="1:13" s="16" customFormat="1" ht="15" x14ac:dyDescent="0.25">
      <c r="A181" s="2">
        <f t="shared" si="32"/>
        <v>173</v>
      </c>
      <c r="B181" s="12" t="s">
        <v>283</v>
      </c>
      <c r="C181" s="3" t="s">
        <v>15</v>
      </c>
      <c r="D181" s="14" t="s">
        <v>299</v>
      </c>
      <c r="E181" s="3" t="s">
        <v>289</v>
      </c>
      <c r="F181" s="13" t="s">
        <v>298</v>
      </c>
      <c r="G181" s="15">
        <v>45000</v>
      </c>
      <c r="H181" s="4">
        <f t="shared" si="29"/>
        <v>1291.5</v>
      </c>
      <c r="I181" s="4">
        <v>1148.33</v>
      </c>
      <c r="J181" s="4">
        <f t="shared" si="30"/>
        <v>1368</v>
      </c>
      <c r="K181" s="4">
        <v>25</v>
      </c>
      <c r="L181" s="4">
        <f t="shared" si="38"/>
        <v>3832.83</v>
      </c>
      <c r="M181" s="4">
        <f t="shared" si="31"/>
        <v>41167.17</v>
      </c>
    </row>
    <row r="182" spans="1:13" s="16" customFormat="1" ht="15" x14ac:dyDescent="0.25">
      <c r="A182" s="2">
        <f t="shared" si="32"/>
        <v>174</v>
      </c>
      <c r="B182" s="12" t="s">
        <v>284</v>
      </c>
      <c r="C182" s="3" t="s">
        <v>15</v>
      </c>
      <c r="D182" s="14" t="s">
        <v>299</v>
      </c>
      <c r="E182" s="3" t="s">
        <v>289</v>
      </c>
      <c r="F182" s="13" t="s">
        <v>298</v>
      </c>
      <c r="G182" s="15">
        <v>50000</v>
      </c>
      <c r="H182" s="4">
        <f t="shared" ref="H182:H190" si="53">G182*2.87%</f>
        <v>1435</v>
      </c>
      <c r="I182" s="4">
        <v>1854</v>
      </c>
      <c r="J182" s="4">
        <f t="shared" ref="J182:J190" si="54">G182*3.04%</f>
        <v>1520</v>
      </c>
      <c r="K182" s="4">
        <v>25</v>
      </c>
      <c r="L182" s="4">
        <f t="shared" si="38"/>
        <v>4834</v>
      </c>
      <c r="M182" s="4">
        <f t="shared" si="31"/>
        <v>45166</v>
      </c>
    </row>
    <row r="183" spans="1:13" s="16" customFormat="1" ht="15" x14ac:dyDescent="0.25">
      <c r="A183" s="2">
        <f t="shared" si="32"/>
        <v>175</v>
      </c>
      <c r="B183" s="12" t="s">
        <v>285</v>
      </c>
      <c r="C183" s="3" t="s">
        <v>13</v>
      </c>
      <c r="D183" s="14" t="s">
        <v>299</v>
      </c>
      <c r="E183" s="3" t="s">
        <v>288</v>
      </c>
      <c r="F183" s="13" t="s">
        <v>298</v>
      </c>
      <c r="G183" s="15">
        <v>45000</v>
      </c>
      <c r="H183" s="4">
        <f t="shared" si="53"/>
        <v>1291.5</v>
      </c>
      <c r="I183" s="4">
        <v>1148.33</v>
      </c>
      <c r="J183" s="4">
        <f t="shared" si="54"/>
        <v>1368</v>
      </c>
      <c r="K183" s="4">
        <v>25</v>
      </c>
      <c r="L183" s="4">
        <f t="shared" si="38"/>
        <v>3832.83</v>
      </c>
      <c r="M183" s="4">
        <f t="shared" si="31"/>
        <v>41167.17</v>
      </c>
    </row>
    <row r="184" spans="1:13" s="16" customFormat="1" ht="15" x14ac:dyDescent="0.25">
      <c r="A184" s="2">
        <f t="shared" si="32"/>
        <v>176</v>
      </c>
      <c r="B184" s="12" t="s">
        <v>286</v>
      </c>
      <c r="C184" s="3" t="s">
        <v>15</v>
      </c>
      <c r="D184" s="14" t="s">
        <v>299</v>
      </c>
      <c r="E184" s="3" t="s">
        <v>288</v>
      </c>
      <c r="F184" s="13" t="s">
        <v>298</v>
      </c>
      <c r="G184" s="15">
        <v>45000</v>
      </c>
      <c r="H184" s="4">
        <f t="shared" si="53"/>
        <v>1291.5</v>
      </c>
      <c r="I184" s="4">
        <v>1148.33</v>
      </c>
      <c r="J184" s="4">
        <f t="shared" si="54"/>
        <v>1368</v>
      </c>
      <c r="K184" s="4">
        <v>25</v>
      </c>
      <c r="L184" s="4">
        <f t="shared" si="38"/>
        <v>3832.83</v>
      </c>
      <c r="M184" s="4">
        <f t="shared" si="31"/>
        <v>41167.17</v>
      </c>
    </row>
    <row r="185" spans="1:13" s="16" customFormat="1" ht="15" x14ac:dyDescent="0.25">
      <c r="A185" s="2">
        <f t="shared" si="32"/>
        <v>177</v>
      </c>
      <c r="B185" s="12" t="s">
        <v>287</v>
      </c>
      <c r="C185" s="3" t="s">
        <v>13</v>
      </c>
      <c r="D185" s="14" t="s">
        <v>299</v>
      </c>
      <c r="E185" s="3" t="s">
        <v>290</v>
      </c>
      <c r="F185" s="13" t="s">
        <v>298</v>
      </c>
      <c r="G185" s="15">
        <v>100000</v>
      </c>
      <c r="H185" s="4">
        <f t="shared" si="53"/>
        <v>2870</v>
      </c>
      <c r="I185" s="4">
        <v>12105.37</v>
      </c>
      <c r="J185" s="4">
        <f t="shared" si="54"/>
        <v>3040</v>
      </c>
      <c r="K185" s="4">
        <v>25</v>
      </c>
      <c r="L185" s="4">
        <f t="shared" si="38"/>
        <v>18040.370000000003</v>
      </c>
      <c r="M185" s="4">
        <f t="shared" si="31"/>
        <v>81959.63</v>
      </c>
    </row>
    <row r="186" spans="1:13" s="16" customFormat="1" ht="15" x14ac:dyDescent="0.25">
      <c r="A186" s="2">
        <f t="shared" si="32"/>
        <v>178</v>
      </c>
      <c r="B186" s="12" t="s">
        <v>228</v>
      </c>
      <c r="C186" s="3" t="s">
        <v>15</v>
      </c>
      <c r="D186" s="14" t="s">
        <v>134</v>
      </c>
      <c r="E186" s="3" t="s">
        <v>350</v>
      </c>
      <c r="F186" s="13" t="s">
        <v>298</v>
      </c>
      <c r="G186" s="15">
        <v>65000</v>
      </c>
      <c r="H186" s="4">
        <f>G186*2.87%</f>
        <v>1865.5</v>
      </c>
      <c r="I186" s="4">
        <v>4427.58</v>
      </c>
      <c r="J186" s="4">
        <f>G186*3.04%</f>
        <v>1976</v>
      </c>
      <c r="K186" s="4">
        <v>25</v>
      </c>
      <c r="L186" s="4">
        <f>SUM(H186:K186)</f>
        <v>8294.08</v>
      </c>
      <c r="M186" s="4">
        <f>G186-L186</f>
        <v>56705.919999999998</v>
      </c>
    </row>
    <row r="187" spans="1:13" s="16" customFormat="1" ht="15" x14ac:dyDescent="0.25">
      <c r="A187" s="2">
        <f t="shared" si="32"/>
        <v>179</v>
      </c>
      <c r="B187" s="12" t="s">
        <v>133</v>
      </c>
      <c r="C187" s="3" t="s">
        <v>15</v>
      </c>
      <c r="D187" s="14" t="s">
        <v>134</v>
      </c>
      <c r="E187" s="3" t="s">
        <v>135</v>
      </c>
      <c r="F187" s="13" t="s">
        <v>298</v>
      </c>
      <c r="G187" s="15">
        <v>60000</v>
      </c>
      <c r="H187" s="4">
        <f t="shared" si="53"/>
        <v>1722</v>
      </c>
      <c r="I187" s="4">
        <v>3486.68</v>
      </c>
      <c r="J187" s="4">
        <f t="shared" si="54"/>
        <v>1824</v>
      </c>
      <c r="K187" s="4">
        <v>25</v>
      </c>
      <c r="L187" s="4">
        <f>SUM(H187:K187)</f>
        <v>7057.68</v>
      </c>
      <c r="M187" s="4">
        <f t="shared" si="31"/>
        <v>52942.32</v>
      </c>
    </row>
    <row r="188" spans="1:13" s="16" customFormat="1" ht="15" x14ac:dyDescent="0.25">
      <c r="A188" s="2">
        <f t="shared" si="32"/>
        <v>180</v>
      </c>
      <c r="B188" s="12" t="s">
        <v>291</v>
      </c>
      <c r="C188" s="3" t="s">
        <v>13</v>
      </c>
      <c r="D188" s="14" t="s">
        <v>134</v>
      </c>
      <c r="E188" s="3" t="s">
        <v>295</v>
      </c>
      <c r="F188" s="13" t="s">
        <v>298</v>
      </c>
      <c r="G188" s="15">
        <v>50000</v>
      </c>
      <c r="H188" s="4">
        <f t="shared" si="53"/>
        <v>1435</v>
      </c>
      <c r="I188" s="4">
        <v>1854</v>
      </c>
      <c r="J188" s="4">
        <f t="shared" si="54"/>
        <v>1520</v>
      </c>
      <c r="K188" s="4">
        <v>25</v>
      </c>
      <c r="L188" s="4">
        <f t="shared" si="28"/>
        <v>4834</v>
      </c>
      <c r="M188" s="4">
        <f t="shared" si="31"/>
        <v>45166</v>
      </c>
    </row>
    <row r="189" spans="1:13" s="16" customFormat="1" ht="15" x14ac:dyDescent="0.25">
      <c r="A189" s="2">
        <f t="shared" si="32"/>
        <v>181</v>
      </c>
      <c r="B189" s="12" t="s">
        <v>292</v>
      </c>
      <c r="C189" s="3" t="s">
        <v>13</v>
      </c>
      <c r="D189" s="14" t="s">
        <v>134</v>
      </c>
      <c r="E189" s="3" t="s">
        <v>296</v>
      </c>
      <c r="F189" s="13" t="s">
        <v>298</v>
      </c>
      <c r="G189" s="15">
        <v>31500</v>
      </c>
      <c r="H189" s="4">
        <f t="shared" si="53"/>
        <v>904.05</v>
      </c>
      <c r="I189" s="4">
        <v>0</v>
      </c>
      <c r="J189" s="4">
        <f t="shared" si="54"/>
        <v>957.6</v>
      </c>
      <c r="K189" s="4">
        <v>25</v>
      </c>
      <c r="L189" s="4">
        <f>SUM(H189:K189)</f>
        <v>1886.65</v>
      </c>
      <c r="M189" s="4">
        <f t="shared" si="31"/>
        <v>29613.35</v>
      </c>
    </row>
    <row r="190" spans="1:13" s="16" customFormat="1" ht="15" x14ac:dyDescent="0.25">
      <c r="A190" s="2">
        <f t="shared" si="32"/>
        <v>182</v>
      </c>
      <c r="B190" s="12" t="s">
        <v>293</v>
      </c>
      <c r="C190" s="3" t="s">
        <v>15</v>
      </c>
      <c r="D190" s="14" t="s">
        <v>134</v>
      </c>
      <c r="E190" s="3" t="s">
        <v>296</v>
      </c>
      <c r="F190" s="13" t="s">
        <v>298</v>
      </c>
      <c r="G190" s="15">
        <v>31500</v>
      </c>
      <c r="H190" s="4">
        <f t="shared" si="53"/>
        <v>904.05</v>
      </c>
      <c r="I190" s="4">
        <v>0</v>
      </c>
      <c r="J190" s="4">
        <f t="shared" si="54"/>
        <v>957.6</v>
      </c>
      <c r="K190" s="4">
        <v>25</v>
      </c>
      <c r="L190" s="4">
        <f>SUM(H190:K190)</f>
        <v>1886.65</v>
      </c>
      <c r="M190" s="4">
        <f t="shared" ref="M190" si="55">G190-L190</f>
        <v>29613.35</v>
      </c>
    </row>
    <row r="191" spans="1:13" ht="15" x14ac:dyDescent="0.25">
      <c r="A191" s="5"/>
      <c r="B191" s="6" t="s">
        <v>28</v>
      </c>
      <c r="C191" s="6"/>
      <c r="D191" s="6"/>
      <c r="E191" s="6"/>
      <c r="F191" s="6"/>
      <c r="G191" s="7">
        <f>SUM(G9:G190)</f>
        <v>8061833.5</v>
      </c>
      <c r="H191" s="7">
        <v>231374.57</v>
      </c>
      <c r="I191" s="7">
        <f>SUM(I9:I190)</f>
        <v>319322.2099999999</v>
      </c>
      <c r="J191" s="7">
        <v>245079.69</v>
      </c>
      <c r="K191" s="7">
        <v>95764.42</v>
      </c>
      <c r="L191" s="7">
        <v>891540.89</v>
      </c>
      <c r="M191" s="7">
        <f xml:space="preserve"> G191-L191</f>
        <v>7170292.6100000003</v>
      </c>
    </row>
    <row r="192" spans="1:13" ht="15" x14ac:dyDescent="0.25">
      <c r="A192" s="1"/>
      <c r="B192" s="1"/>
      <c r="C192" s="1"/>
      <c r="D192" s="1"/>
      <c r="E192" s="1"/>
      <c r="F192" s="1"/>
      <c r="G192" s="8"/>
      <c r="J192" s="24"/>
      <c r="L192" s="24"/>
      <c r="M192" s="24"/>
    </row>
    <row r="193" spans="1:7" s="22" customFormat="1" ht="15" x14ac:dyDescent="0.25">
      <c r="A193" s="37"/>
      <c r="B193" s="37"/>
      <c r="C193" s="17"/>
      <c r="D193" s="20"/>
      <c r="E193" s="20"/>
      <c r="F193" s="20"/>
      <c r="G193" s="21"/>
    </row>
    <row r="194" spans="1:7" ht="15" x14ac:dyDescent="0.25">
      <c r="A194" s="1"/>
      <c r="B194" s="25" t="s">
        <v>302</v>
      </c>
      <c r="C194" s="45" t="s">
        <v>303</v>
      </c>
      <c r="D194" s="46"/>
      <c r="E194" s="26" t="s">
        <v>304</v>
      </c>
      <c r="F194" s="1"/>
      <c r="G194" s="8"/>
    </row>
    <row r="195" spans="1:7" ht="15" x14ac:dyDescent="0.25">
      <c r="A195" s="1"/>
      <c r="B195" s="27">
        <v>43014945400</v>
      </c>
      <c r="C195" s="28" t="s">
        <v>305</v>
      </c>
      <c r="D195" s="29"/>
      <c r="E195" s="30">
        <f>H191</f>
        <v>231374.57</v>
      </c>
      <c r="F195" s="1"/>
      <c r="G195" s="33"/>
    </row>
    <row r="196" spans="1:7" ht="15" x14ac:dyDescent="0.25">
      <c r="A196" s="1"/>
      <c r="B196" s="27">
        <v>49999998400</v>
      </c>
      <c r="C196" s="28" t="s">
        <v>306</v>
      </c>
      <c r="D196" s="29"/>
      <c r="E196" s="30">
        <f>I191</f>
        <v>319322.2099999999</v>
      </c>
      <c r="F196" s="1"/>
      <c r="G196" s="32"/>
    </row>
    <row r="197" spans="1:7" ht="15" x14ac:dyDescent="0.25">
      <c r="A197" s="1"/>
      <c r="B197" s="27">
        <v>43014946200</v>
      </c>
      <c r="C197" s="28" t="s">
        <v>325</v>
      </c>
      <c r="D197" s="29"/>
      <c r="E197" s="30">
        <v>4550</v>
      </c>
      <c r="F197" s="1"/>
      <c r="G197" s="8"/>
    </row>
    <row r="198" spans="1:7" x14ac:dyDescent="0.25">
      <c r="B198" s="27">
        <v>43010094300</v>
      </c>
      <c r="C198" s="28" t="s">
        <v>307</v>
      </c>
      <c r="D198" s="29"/>
      <c r="E198" s="30">
        <v>87164.06</v>
      </c>
    </row>
    <row r="199" spans="1:7" x14ac:dyDescent="0.25">
      <c r="B199" s="27">
        <v>43014945400</v>
      </c>
      <c r="C199" s="28" t="s">
        <v>308</v>
      </c>
      <c r="D199" s="29"/>
      <c r="E199" s="30">
        <f>J191</f>
        <v>245079.69</v>
      </c>
    </row>
    <row r="200" spans="1:7" x14ac:dyDescent="0.25">
      <c r="B200" s="27">
        <v>43014945400</v>
      </c>
      <c r="C200" s="28" t="s">
        <v>309</v>
      </c>
      <c r="D200" s="29"/>
      <c r="E200" s="30">
        <v>4050.36</v>
      </c>
    </row>
    <row r="201" spans="1:7" x14ac:dyDescent="0.25">
      <c r="B201" s="27" t="s">
        <v>310</v>
      </c>
      <c r="C201" s="43"/>
      <c r="D201" s="44"/>
      <c r="E201" s="30">
        <v>572390.24</v>
      </c>
    </row>
    <row r="202" spans="1:7" x14ac:dyDescent="0.25">
      <c r="B202" s="27" t="s">
        <v>311</v>
      </c>
      <c r="C202" s="43"/>
      <c r="D202" s="44"/>
      <c r="E202" s="30">
        <v>82638.48</v>
      </c>
    </row>
    <row r="203" spans="1:7" x14ac:dyDescent="0.25">
      <c r="B203" s="27" t="s">
        <v>312</v>
      </c>
      <c r="C203" s="43"/>
      <c r="D203" s="44"/>
      <c r="E203" s="30">
        <v>571583.98</v>
      </c>
    </row>
    <row r="204" spans="1:7" x14ac:dyDescent="0.25">
      <c r="B204" s="27" t="s">
        <v>313</v>
      </c>
      <c r="C204" s="43"/>
      <c r="D204" s="44"/>
      <c r="E204" s="30">
        <f>G191</f>
        <v>8061833.5</v>
      </c>
    </row>
    <row r="205" spans="1:7" x14ac:dyDescent="0.25">
      <c r="B205" s="27" t="s">
        <v>314</v>
      </c>
      <c r="C205" s="43"/>
      <c r="D205" s="44"/>
      <c r="E205" s="30">
        <f>M191</f>
        <v>7170292.6100000003</v>
      </c>
    </row>
  </sheetData>
  <mergeCells count="22">
    <mergeCell ref="C204:D204"/>
    <mergeCell ref="C205:D205"/>
    <mergeCell ref="F7:F8"/>
    <mergeCell ref="C194:D194"/>
    <mergeCell ref="C201:D201"/>
    <mergeCell ref="C202:D202"/>
    <mergeCell ref="C203:D203"/>
    <mergeCell ref="G7:G8"/>
    <mergeCell ref="A5:M5"/>
    <mergeCell ref="A6:M6"/>
    <mergeCell ref="A193:B193"/>
    <mergeCell ref="H7:H8"/>
    <mergeCell ref="I7:I8"/>
    <mergeCell ref="J7:J8"/>
    <mergeCell ref="M7:M8"/>
    <mergeCell ref="K7:K8"/>
    <mergeCell ref="L7:L8"/>
    <mergeCell ref="A7:A8"/>
    <mergeCell ref="B7:B8"/>
    <mergeCell ref="C7:C8"/>
    <mergeCell ref="D7:D8"/>
    <mergeCell ref="E7:E8"/>
  </mergeCells>
  <pageMargins left="0.27558945756780401" right="0.27558945756780401" top="0.23622047244094499" bottom="0.31496062992126" header="0.31496062992126" footer="0.31496062992126"/>
  <pageSetup paperSize="5" scale="70" orientation="landscape" r:id="rId1"/>
  <rowBreaks count="4" manualBreakCount="4">
    <brk id="53" max="12" man="1"/>
    <brk id="98" max="12" man="1"/>
    <brk id="143" max="12" man="1"/>
    <brk id="18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2022-08-26T14:29:54Z</cp:lastPrinted>
  <dcterms:created xsi:type="dcterms:W3CDTF">2021-12-14T13:49:24Z</dcterms:created>
  <dcterms:modified xsi:type="dcterms:W3CDTF">2022-08-26T14:30:00Z</dcterms:modified>
</cp:coreProperties>
</file>